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80"/>
  </bookViews>
  <sheets>
    <sheet name="asıl tablo" sheetId="7" r:id="rId1"/>
    <sheet name="GELİR" sheetId="2" r:id="rId2"/>
    <sheet name="MÜKELLEF SAY." sheetId="3" r:id="rId3"/>
    <sheet name="BÜTÇE GEL.GİD." sheetId="5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I8" i="7" l="1"/>
  <c r="F19" i="5" l="1"/>
  <c r="F20" i="5"/>
  <c r="D15" i="5" l="1"/>
  <c r="I21" i="2" l="1"/>
  <c r="I27" i="2" l="1"/>
  <c r="I28" i="2" l="1"/>
  <c r="C33" i="2" l="1"/>
  <c r="G8" i="2" l="1"/>
  <c r="E8" i="2"/>
  <c r="I25" i="5" l="1"/>
  <c r="G25" i="5"/>
  <c r="G34" i="5" l="1"/>
  <c r="I34" i="5"/>
  <c r="G29" i="7" l="1"/>
  <c r="G28" i="7" l="1"/>
  <c r="F25" i="5" l="1"/>
  <c r="F23" i="5" l="1"/>
  <c r="F21" i="5" l="1"/>
  <c r="F5" i="5" l="1"/>
  <c r="F6" i="5"/>
  <c r="F7" i="5"/>
  <c r="F18" i="5" l="1"/>
  <c r="F22" i="5"/>
  <c r="F24" i="5"/>
  <c r="F26" i="5"/>
  <c r="F27" i="5"/>
  <c r="F28" i="5"/>
  <c r="F29" i="5"/>
  <c r="F30" i="5"/>
  <c r="F31" i="5"/>
  <c r="F32" i="5"/>
  <c r="F33" i="5"/>
  <c r="F13" i="5" l="1"/>
  <c r="F14" i="5"/>
  <c r="F15" i="5"/>
  <c r="F16" i="5"/>
  <c r="F17" i="5"/>
  <c r="F12" i="5" l="1"/>
  <c r="F11" i="5" l="1"/>
  <c r="J15" i="7" l="1"/>
  <c r="J14" i="7"/>
  <c r="I15" i="7"/>
  <c r="I14" i="7"/>
  <c r="E16" i="7"/>
  <c r="G16" i="7"/>
  <c r="C16" i="7"/>
  <c r="I16" i="7" l="1"/>
  <c r="J16" i="7"/>
  <c r="E34" i="5"/>
  <c r="C34" i="5"/>
  <c r="I8" i="5"/>
  <c r="I37" i="5" s="1"/>
  <c r="G8" i="5"/>
  <c r="C8" i="2" l="1"/>
  <c r="I6" i="7" l="1"/>
  <c r="I5" i="7"/>
  <c r="G33" i="2" l="1"/>
  <c r="G35" i="2" s="1"/>
  <c r="E33" i="2"/>
  <c r="E35" i="2" s="1"/>
  <c r="D34" i="5" l="1"/>
  <c r="F34" i="5" s="1"/>
  <c r="J30" i="7" l="1"/>
  <c r="H30" i="7"/>
  <c r="G37" i="5" l="1"/>
  <c r="E30" i="7" l="1"/>
  <c r="F30" i="7"/>
  <c r="D30" i="7"/>
  <c r="H35" i="7"/>
  <c r="H22" i="7"/>
  <c r="F22" i="7"/>
  <c r="D22" i="7"/>
  <c r="J21" i="7"/>
  <c r="J20" i="7"/>
  <c r="I7" i="7"/>
  <c r="G7" i="7"/>
  <c r="E7" i="7"/>
  <c r="G30" i="7" l="1"/>
  <c r="J22" i="7"/>
  <c r="C35" i="5" l="1"/>
  <c r="C35" i="2" l="1"/>
  <c r="E32" i="3"/>
  <c r="G32" i="3"/>
  <c r="C32" i="3"/>
  <c r="I32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9" i="3"/>
  <c r="I6" i="3"/>
  <c r="I5" i="3"/>
  <c r="E7" i="3" l="1"/>
  <c r="E34" i="3" s="1"/>
  <c r="G7" i="3"/>
  <c r="G34" i="3" s="1"/>
  <c r="C7" i="3"/>
  <c r="I7" i="3" l="1"/>
  <c r="I34" i="3" s="1"/>
  <c r="C34" i="3"/>
  <c r="D8" i="5" l="1"/>
  <c r="E8" i="5"/>
  <c r="C8" i="5"/>
  <c r="F8" i="5" l="1"/>
  <c r="C9" i="5"/>
  <c r="E37" i="5"/>
  <c r="D37" i="5"/>
  <c r="C37" i="5"/>
  <c r="C38" i="5" l="1"/>
</calcChain>
</file>

<file path=xl/sharedStrings.xml><?xml version="1.0" encoding="utf-8"?>
<sst xmlns="http://schemas.openxmlformats.org/spreadsheetml/2006/main" count="160" uniqueCount="76">
  <si>
    <t>DEFTERDARLIK AYLIK BİLGİ FORMU (ÖZET)</t>
  </si>
  <si>
    <t>İLİMİZ MERKEZ VE İLÇE TEŞKİLATI PERSONEL DAĞILIMI</t>
  </si>
  <si>
    <t>PERSONEL DURUMU</t>
  </si>
  <si>
    <t>MERKEZ</t>
  </si>
  <si>
    <t>İLÇELER</t>
  </si>
  <si>
    <t>TOPLAM</t>
  </si>
  <si>
    <t>BAKANLIK ATAMALI</t>
  </si>
  <si>
    <t>VALİLİK ATAMALI</t>
  </si>
  <si>
    <t>TAŞIT DURUMU</t>
  </si>
  <si>
    <t>TAHAKKUK</t>
  </si>
  <si>
    <t>TAHSİLAT</t>
  </si>
  <si>
    <t>MÜKELLEF SAYILARI</t>
  </si>
  <si>
    <t>GERÇEK USÜL</t>
  </si>
  <si>
    <t>BASİT  USÜL</t>
  </si>
  <si>
    <t>KURUMLAR VERGİSİ</t>
  </si>
  <si>
    <t>GENEL TOPLAM</t>
  </si>
  <si>
    <t>RET VE İADELER</t>
  </si>
  <si>
    <t>BÜTÇE GİDERİ TOPLAMI</t>
  </si>
  <si>
    <t>DERDEST DAVALAR</t>
  </si>
  <si>
    <t>DERDEST HUKUK DAVALARI</t>
  </si>
  <si>
    <t>DERDEST CEZA DAVALARI</t>
  </si>
  <si>
    <t>İCRA TAKİP DOSYALARI</t>
  </si>
  <si>
    <t>HAZİNE AVUKATI SAYISI</t>
  </si>
  <si>
    <t>BAŞMAKÇI MALMÜD.</t>
  </si>
  <si>
    <t>BAYAT MALMÜD.</t>
  </si>
  <si>
    <t>BOLVADİN MALMÜD.</t>
  </si>
  <si>
    <t>ÇAY MALMÜD.</t>
  </si>
  <si>
    <t>ÇOBANLAR MALMÜD.</t>
  </si>
  <si>
    <t>DAZKIRI MALMÜD.</t>
  </si>
  <si>
    <t>DİNAR MALMÜD.</t>
  </si>
  <si>
    <t>EMİRDAĞ MALMÜD.</t>
  </si>
  <si>
    <t>EVCİLER MALMÜD.</t>
  </si>
  <si>
    <t>HOCALAR MALMÜD.</t>
  </si>
  <si>
    <t>İHSANİYE MALMÜD.</t>
  </si>
  <si>
    <t>İSCEHİSAR MALMÜD.</t>
  </si>
  <si>
    <t>KIZILÖREN MALMÜD.</t>
  </si>
  <si>
    <t>SANDIKLI MALMÜD.</t>
  </si>
  <si>
    <t>SİNANPAŞA MALMÜD.</t>
  </si>
  <si>
    <t>SULTANDAĞI MALMÜD.</t>
  </si>
  <si>
    <t>ŞUHUT MALMÜD.</t>
  </si>
  <si>
    <t>BOLVADİN VD.MD.</t>
  </si>
  <si>
    <t>ÇAY VD.MD.</t>
  </si>
  <si>
    <t>DİNAR VD.MD.</t>
  </si>
  <si>
    <t>EMİRDAĞ VD.MD.</t>
  </si>
  <si>
    <t>SANDIKLI VD.MD.</t>
  </si>
  <si>
    <t>BİRİMİN ADI</t>
  </si>
  <si>
    <t>GERÇEK</t>
  </si>
  <si>
    <t>BASİT</t>
  </si>
  <si>
    <t>KURUMLAR</t>
  </si>
  <si>
    <t>KOCATEPE VD.MD.</t>
  </si>
  <si>
    <t>TINAZTEPE VD.MD.</t>
  </si>
  <si>
    <t>SAYMANLIKLAR</t>
  </si>
  <si>
    <t>MUHASEBE MÜD.</t>
  </si>
  <si>
    <t>KOCATEPE V.D. MÜD.</t>
  </si>
  <si>
    <t>TINAZTEPE V.D. MÜD.</t>
  </si>
  <si>
    <t>İSCEHİSAR VD.MD.</t>
  </si>
  <si>
    <t>PERSONEL</t>
  </si>
  <si>
    <t>CARİ</t>
  </si>
  <si>
    <t>YATIRIM</t>
  </si>
  <si>
    <t xml:space="preserve"> </t>
  </si>
  <si>
    <t>KDV</t>
  </si>
  <si>
    <t>ÖTV</t>
  </si>
  <si>
    <t>İLİMİZ MERKEZ VE İLÇE GELİR -GİDER DAĞILIMI</t>
  </si>
  <si>
    <t>BÜTÇE GİDERİ</t>
  </si>
  <si>
    <t>ORAN</t>
  </si>
  <si>
    <t>BÜTÇE GELİRLERİ</t>
  </si>
  <si>
    <t>GELİRİN GİDERİ KARŞILAMA ORANI</t>
  </si>
  <si>
    <t>AFYONKARAHİSAR İL GENELİ GİDER DAĞILIMI</t>
  </si>
  <si>
    <t>İL MERKEZİ</t>
  </si>
  <si>
    <t>10.01%</t>
  </si>
  <si>
    <t>10.180.217.69</t>
  </si>
  <si>
    <t>AĞUSTOS 2018</t>
  </si>
  <si>
    <t>DÖNEMİ: AĞUSTOS 2018</t>
  </si>
  <si>
    <t>31.08.2018 TARİHİ İTİBARİYLE HARCAMALARIN SINIFLANDIRILMASI</t>
  </si>
  <si>
    <t>7109,341,51</t>
  </si>
  <si>
    <t>31.08.2018 TARİHİ İTİBARİYLE MÜKELLEF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</si>
</sst>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T_L_-;\-* #,##0.00\ _T_L_-;_-* &quot;-&quot;??\ _T_L_-;_-@_-"/>
    <numFmt numFmtId="165" formatCode="#,##0.00\ _₺"/>
    <numFmt numFmtId="166" formatCode="#,##0\ _₺"/>
    <numFmt numFmtId="167" formatCode="#,##0.00;[Red]#,##0.00"/>
    <numFmt numFmtId="168" formatCode="#,##0.00\ _T_L;[Red]#,##0.00\ _T_L"/>
    <numFmt numFmtId="169" formatCode="%0.00"/>
    <numFmt numFmtId="170" formatCode="%0"/>
    <numFmt numFmtId="171" formatCode="#,##0.00\ &quot;TL&quot;"/>
    <numFmt numFmtId="172" formatCode="_-* #,##0.00\ _T_L_-;\-* #,##0.00\ _T_L_-;_-* \-??\ _T_L_-;_-@_-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Arial"/>
      <family val="2"/>
    </font>
    <font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Arial Tur"/>
      <charset val="162"/>
    </font>
    <font>
      <b/>
      <u/>
      <sz val="12"/>
      <name val="Times New Roman"/>
      <family val="1"/>
      <charset val="162"/>
    </font>
    <font>
      <sz val="10"/>
      <color theme="1"/>
      <name val="Verdana"/>
      <family val="2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sz val="10"/>
      <color indexed="8"/>
      <name val="Verdana"/>
      <family val="2"/>
      <charset val="162"/>
    </font>
    <font>
      <sz val="10"/>
      <color rgb="FF000000"/>
      <name val="Verdana"/>
      <family val="2"/>
      <charset val="162"/>
    </font>
    <font>
      <sz val="10"/>
      <name val="Verdana"/>
      <family val="2"/>
      <charset val="162"/>
    </font>
    <font>
      <sz val="10"/>
      <color rgb="FF000000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8">
    <xf numFmtId="0" fontId="0" fillId="0" borderId="0"/>
    <xf numFmtId="0" fontId="42" fillId="0" borderId="0"/>
    <xf numFmtId="0" fontId="42" fillId="0" borderId="0"/>
    <xf numFmtId="0" fontId="43" fillId="0" borderId="0"/>
    <xf numFmtId="0" fontId="26" fillId="0" borderId="0"/>
    <xf numFmtId="164" fontId="43" fillId="0" borderId="0" applyFont="0" applyFill="0" applyBorder="0" applyAlignment="0" applyProtection="0"/>
    <xf numFmtId="0" fontId="25" fillId="0" borderId="0"/>
    <xf numFmtId="0" fontId="24" fillId="0" borderId="0"/>
    <xf numFmtId="0" fontId="42" fillId="0" borderId="0"/>
    <xf numFmtId="0" fontId="42" fillId="0" borderId="0"/>
    <xf numFmtId="0" fontId="23" fillId="0" borderId="0"/>
    <xf numFmtId="164" fontId="42" fillId="0" borderId="0" applyFont="0" applyFill="0" applyBorder="0" applyAlignment="0" applyProtection="0"/>
    <xf numFmtId="0" fontId="22" fillId="0" borderId="0"/>
    <xf numFmtId="0" fontId="42" fillId="0" borderId="0"/>
    <xf numFmtId="0" fontId="20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25">
    <xf numFmtId="0" fontId="0" fillId="0" borderId="0" xfId="0"/>
    <xf numFmtId="0" fontId="28" fillId="0" borderId="23" xfId="0" applyFont="1" applyBorder="1" applyAlignment="1">
      <alignment horizontal="center" vertical="center"/>
    </xf>
    <xf numFmtId="0" fontId="34" fillId="0" borderId="23" xfId="0" applyNumberFormat="1" applyFont="1" applyFill="1" applyBorder="1" applyAlignment="1" applyProtection="1">
      <alignment vertical="center"/>
      <protection hidden="1"/>
    </xf>
    <xf numFmtId="0" fontId="28" fillId="0" borderId="23" xfId="0" applyFont="1" applyFill="1" applyBorder="1" applyAlignment="1">
      <alignment horizontal="center" vertical="center"/>
    </xf>
    <xf numFmtId="0" fontId="0" fillId="0" borderId="0" xfId="0" applyBorder="1"/>
    <xf numFmtId="0" fontId="34" fillId="0" borderId="23" xfId="0" applyFont="1" applyFill="1" applyBorder="1" applyAlignment="1" applyProtection="1">
      <alignment vertical="center" wrapText="1"/>
      <protection hidden="1"/>
    </xf>
    <xf numFmtId="0" fontId="3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6" xfId="0" applyNumberFormat="1" applyFont="1" applyFill="1" applyBorder="1" applyAlignment="1" applyProtection="1">
      <alignment vertical="center"/>
      <protection hidden="1"/>
    </xf>
    <xf numFmtId="0" fontId="41" fillId="0" borderId="28" xfId="0" applyFont="1" applyBorder="1" applyAlignment="1">
      <alignment horizontal="left" vertical="center"/>
    </xf>
    <xf numFmtId="4" fontId="4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36" fillId="0" borderId="26" xfId="0" applyFont="1" applyBorder="1"/>
    <xf numFmtId="0" fontId="36" fillId="0" borderId="43" xfId="0" applyFont="1" applyBorder="1"/>
    <xf numFmtId="0" fontId="41" fillId="0" borderId="23" xfId="0" applyFont="1" applyBorder="1" applyAlignment="1">
      <alignment horizontal="left" vertical="center"/>
    </xf>
    <xf numFmtId="0" fontId="28" fillId="0" borderId="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0" fillId="0" borderId="5" xfId="0" applyBorder="1"/>
    <xf numFmtId="0" fontId="28" fillId="0" borderId="8" xfId="0" applyFont="1" applyBorder="1"/>
    <xf numFmtId="0" fontId="41" fillId="0" borderId="24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36" fillId="0" borderId="0" xfId="0" applyFont="1" applyBorder="1"/>
    <xf numFmtId="4" fontId="40" fillId="0" borderId="23" xfId="0" applyNumberFormat="1" applyFont="1" applyFill="1" applyBorder="1" applyAlignment="1" applyProtection="1">
      <alignment horizontal="right" vertical="center" wrapText="1"/>
      <protection hidden="1"/>
    </xf>
    <xf numFmtId="4" fontId="40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40" fillId="0" borderId="23" xfId="0" applyNumberFormat="1" applyFont="1" applyBorder="1" applyAlignment="1">
      <alignment horizontal="right" vertical="center"/>
    </xf>
    <xf numFmtId="0" fontId="0" fillId="0" borderId="13" xfId="0" applyBorder="1"/>
    <xf numFmtId="0" fontId="0" fillId="0" borderId="23" xfId="0" applyBorder="1"/>
    <xf numFmtId="0" fontId="0" fillId="0" borderId="45" xfId="0" applyBorder="1"/>
    <xf numFmtId="0" fontId="28" fillId="0" borderId="50" xfId="0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right" vertical="center"/>
    </xf>
    <xf numFmtId="4" fontId="40" fillId="0" borderId="0" xfId="0" applyNumberFormat="1" applyFont="1" applyFill="1" applyBorder="1" applyAlignment="1" applyProtection="1">
      <alignment horizontal="right" vertical="center"/>
      <protection locked="0"/>
    </xf>
    <xf numFmtId="4" fontId="4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" fontId="31" fillId="0" borderId="43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8" fillId="0" borderId="48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41" fillId="0" borderId="25" xfId="0" applyFont="1" applyBorder="1" applyAlignment="1">
      <alignment horizontal="left" vertical="center"/>
    </xf>
    <xf numFmtId="4" fontId="40" fillId="0" borderId="11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1" fillId="0" borderId="52" xfId="0" applyFont="1" applyBorder="1" applyAlignment="1">
      <alignment vertical="center"/>
    </xf>
    <xf numFmtId="0" fontId="13" fillId="0" borderId="62" xfId="0" applyFont="1" applyBorder="1" applyAlignment="1">
      <alignment horizontal="right"/>
    </xf>
    <xf numFmtId="3" fontId="33" fillId="0" borderId="7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33" fillId="0" borderId="0" xfId="0" applyFont="1"/>
    <xf numFmtId="3" fontId="33" fillId="0" borderId="46" xfId="0" applyNumberFormat="1" applyFont="1" applyBorder="1"/>
    <xf numFmtId="3" fontId="32" fillId="0" borderId="46" xfId="0" applyNumberFormat="1" applyFont="1" applyBorder="1" applyAlignment="1">
      <alignment horizontal="center" vertical="center"/>
    </xf>
    <xf numFmtId="3" fontId="33" fillId="0" borderId="0" xfId="0" applyNumberFormat="1" applyFont="1" applyBorder="1"/>
    <xf numFmtId="3" fontId="32" fillId="0" borderId="23" xfId="0" applyNumberFormat="1" applyFont="1" applyBorder="1" applyAlignment="1">
      <alignment horizontal="center" vertical="center"/>
    </xf>
    <xf numFmtId="0" fontId="0" fillId="0" borderId="0" xfId="0" applyFill="1"/>
    <xf numFmtId="165" fontId="19" fillId="0" borderId="25" xfId="0" applyNumberFormat="1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9" fontId="11" fillId="0" borderId="18" xfId="0" applyNumberFormat="1" applyFont="1" applyBorder="1" applyAlignment="1">
      <alignment vertical="center"/>
    </xf>
    <xf numFmtId="10" fontId="11" fillId="0" borderId="62" xfId="0" applyNumberFormat="1" applyFont="1" applyBorder="1" applyAlignment="1">
      <alignment vertical="center"/>
    </xf>
    <xf numFmtId="4" fontId="18" fillId="0" borderId="19" xfId="0" applyNumberFormat="1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10" fontId="19" fillId="0" borderId="19" xfId="0" applyNumberFormat="1" applyFont="1" applyBorder="1" applyAlignment="1">
      <alignment vertical="center"/>
    </xf>
    <xf numFmtId="10" fontId="13" fillId="0" borderId="62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66" fontId="13" fillId="0" borderId="62" xfId="0" applyNumberFormat="1" applyFont="1" applyBorder="1" applyAlignment="1">
      <alignment vertical="center"/>
    </xf>
    <xf numFmtId="10" fontId="18" fillId="0" borderId="19" xfId="0" applyNumberFormat="1" applyFont="1" applyBorder="1" applyAlignment="1">
      <alignment vertical="center"/>
    </xf>
    <xf numFmtId="4" fontId="13" fillId="0" borderId="62" xfId="0" applyNumberFormat="1" applyFont="1" applyBorder="1" applyAlignment="1">
      <alignment vertical="center"/>
    </xf>
    <xf numFmtId="4" fontId="18" fillId="0" borderId="62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170" fontId="50" fillId="0" borderId="62" xfId="0" applyNumberFormat="1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6" xfId="0" applyBorder="1" applyAlignment="1">
      <alignment vertical="center"/>
    </xf>
    <xf numFmtId="9" fontId="9" fillId="0" borderId="18" xfId="0" applyNumberFormat="1" applyFont="1" applyBorder="1" applyAlignment="1">
      <alignment horizontal="right" vertical="center"/>
    </xf>
    <xf numFmtId="10" fontId="9" fillId="0" borderId="7" xfId="0" applyNumberFormat="1" applyFont="1" applyBorder="1" applyAlignment="1">
      <alignment horizontal="right" vertical="center"/>
    </xf>
    <xf numFmtId="9" fontId="49" fillId="0" borderId="62" xfId="0" applyNumberFormat="1" applyFont="1" applyBorder="1" applyAlignment="1">
      <alignment horizontal="right"/>
    </xf>
    <xf numFmtId="169" fontId="50" fillId="0" borderId="18" xfId="0" applyNumberFormat="1" applyFont="1" applyBorder="1" applyAlignment="1">
      <alignment horizontal="right" vertical="center"/>
    </xf>
    <xf numFmtId="4" fontId="9" fillId="0" borderId="18" xfId="0" applyNumberFormat="1" applyFont="1" applyFill="1" applyBorder="1" applyAlignment="1">
      <alignment horizontal="right" vertical="center"/>
    </xf>
    <xf numFmtId="4" fontId="9" fillId="0" borderId="7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4" fontId="40" fillId="0" borderId="68" xfId="0" applyNumberFormat="1" applyFont="1" applyFill="1" applyBorder="1" applyAlignment="1" applyProtection="1">
      <alignment horizontal="right" vertical="center" wrapText="1"/>
      <protection hidden="1"/>
    </xf>
    <xf numFmtId="4" fontId="40" fillId="0" borderId="68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2" fillId="0" borderId="55" xfId="0" applyFont="1" applyFill="1" applyBorder="1" applyAlignment="1">
      <alignment horizontal="center" vertical="center"/>
    </xf>
    <xf numFmtId="0" fontId="32" fillId="0" borderId="68" xfId="0" applyFont="1" applyFill="1" applyBorder="1" applyAlignment="1">
      <alignment horizontal="center" vertical="center"/>
    </xf>
    <xf numFmtId="4" fontId="32" fillId="0" borderId="18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>
      <alignment horizontal="center" vertical="center"/>
    </xf>
    <xf numFmtId="4" fontId="32" fillId="0" borderId="53" xfId="0" applyNumberFormat="1" applyFont="1" applyFill="1" applyBorder="1" applyAlignment="1">
      <alignment horizontal="center" vertical="center"/>
    </xf>
    <xf numFmtId="4" fontId="32" fillId="0" borderId="54" xfId="0" applyNumberFormat="1" applyFont="1" applyFill="1" applyBorder="1" applyAlignment="1">
      <alignment horizontal="center" vertical="center"/>
    </xf>
    <xf numFmtId="3" fontId="32" fillId="0" borderId="2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/>
    </xf>
    <xf numFmtId="4" fontId="28" fillId="0" borderId="46" xfId="0" applyNumberFormat="1" applyFont="1" applyFill="1" applyBorder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4" fontId="40" fillId="0" borderId="48" xfId="0" applyNumberFormat="1" applyFont="1" applyBorder="1" applyAlignment="1">
      <alignment horizontal="right" vertical="center"/>
    </xf>
    <xf numFmtId="4" fontId="40" fillId="0" borderId="48" xfId="0" applyNumberFormat="1" applyFont="1" applyFill="1" applyBorder="1" applyAlignment="1">
      <alignment horizontal="right" vertical="center"/>
    </xf>
    <xf numFmtId="4" fontId="55" fillId="0" borderId="68" xfId="0" applyNumberFormat="1" applyFont="1" applyFill="1" applyBorder="1" applyAlignment="1" applyProtection="1">
      <alignment horizontal="right" vertical="center" wrapText="1"/>
      <protection hidden="1"/>
    </xf>
    <xf numFmtId="4" fontId="55" fillId="0" borderId="68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Alignment="1">
      <alignment horizontal="right"/>
    </xf>
    <xf numFmtId="4" fontId="40" fillId="0" borderId="68" xfId="0" applyNumberFormat="1" applyFont="1" applyFill="1" applyBorder="1" applyAlignment="1">
      <alignment horizontal="right" vertical="center"/>
    </xf>
    <xf numFmtId="4" fontId="40" fillId="0" borderId="0" xfId="14" applyNumberFormat="1" applyFont="1" applyAlignment="1">
      <alignment horizontal="right" vertical="center"/>
    </xf>
    <xf numFmtId="4" fontId="55" fillId="0" borderId="46" xfId="0" applyNumberFormat="1" applyFont="1" applyFill="1" applyBorder="1" applyAlignment="1" applyProtection="1">
      <alignment horizontal="right" vertical="center" wrapText="1"/>
      <protection hidden="1"/>
    </xf>
    <xf numFmtId="4" fontId="55" fillId="0" borderId="46" xfId="0" applyNumberFormat="1" applyFont="1" applyFill="1" applyBorder="1" applyAlignment="1" applyProtection="1">
      <alignment horizontal="right" vertical="center"/>
      <protection locked="0"/>
    </xf>
    <xf numFmtId="4" fontId="40" fillId="0" borderId="46" xfId="0" applyNumberFormat="1" applyFont="1" applyBorder="1" applyAlignment="1">
      <alignment horizontal="right" vertical="center"/>
    </xf>
    <xf numFmtId="4" fontId="55" fillId="0" borderId="46" xfId="0" applyNumberFormat="1" applyFont="1" applyBorder="1" applyAlignment="1">
      <alignment horizontal="right" vertical="center" wrapText="1"/>
    </xf>
    <xf numFmtId="4" fontId="40" fillId="0" borderId="23" xfId="0" applyNumberFormat="1" applyFont="1" applyFill="1" applyBorder="1" applyAlignment="1" applyProtection="1">
      <alignment horizontal="right" vertical="center"/>
      <protection locked="0"/>
    </xf>
    <xf numFmtId="4" fontId="33" fillId="0" borderId="68" xfId="0" applyNumberFormat="1" applyFont="1" applyFill="1" applyBorder="1" applyAlignment="1">
      <alignment horizontal="right" vertical="center"/>
    </xf>
    <xf numFmtId="4" fontId="57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40" fillId="0" borderId="48" xfId="0" applyNumberFormat="1" applyFont="1" applyFill="1" applyBorder="1" applyAlignment="1">
      <alignment horizontal="right" vertical="center"/>
    </xf>
    <xf numFmtId="4" fontId="40" fillId="0" borderId="68" xfId="0" applyNumberFormat="1" applyFont="1" applyBorder="1" applyAlignment="1">
      <alignment horizontal="right" vertical="center"/>
    </xf>
    <xf numFmtId="9" fontId="5" fillId="0" borderId="18" xfId="0" applyNumberFormat="1" applyFont="1" applyBorder="1" applyAlignment="1">
      <alignment horizontal="right" vertical="center"/>
    </xf>
    <xf numFmtId="4" fontId="33" fillId="0" borderId="68" xfId="0" applyNumberFormat="1" applyFont="1" applyFill="1" applyBorder="1" applyAlignment="1">
      <alignment horizontal="center" vertical="center"/>
    </xf>
    <xf numFmtId="2" fontId="28" fillId="0" borderId="18" xfId="0" applyNumberFormat="1" applyFont="1" applyBorder="1" applyAlignment="1">
      <alignment horizontal="center" vertical="center"/>
    </xf>
    <xf numFmtId="4" fontId="5" fillId="0" borderId="68" xfId="0" applyNumberFormat="1" applyFont="1" applyBorder="1"/>
    <xf numFmtId="4" fontId="5" fillId="0" borderId="68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68" xfId="0" applyNumberFormat="1" applyFont="1" applyFill="1" applyBorder="1" applyAlignment="1" applyProtection="1">
      <alignment horizontal="right" vertical="center"/>
      <protection locked="0"/>
    </xf>
    <xf numFmtId="4" fontId="5" fillId="0" borderId="68" xfId="0" applyNumberFormat="1" applyFont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4" fontId="53" fillId="0" borderId="0" xfId="15" applyNumberFormat="1" applyFont="1" applyFill="1" applyAlignment="1">
      <alignment vertical="center"/>
    </xf>
    <xf numFmtId="4" fontId="5" fillId="0" borderId="68" xfId="0" applyNumberFormat="1" applyFont="1" applyFill="1" applyBorder="1" applyAlignment="1">
      <alignment vertical="center"/>
    </xf>
    <xf numFmtId="4" fontId="5" fillId="0" borderId="68" xfId="0" applyNumberFormat="1" applyFont="1" applyBorder="1" applyAlignment="1">
      <alignment horizontal="right"/>
    </xf>
    <xf numFmtId="4" fontId="33" fillId="0" borderId="68" xfId="0" applyNumberFormat="1" applyFont="1" applyFill="1" applyBorder="1" applyAlignment="1">
      <alignment horizontal="right" vertical="center"/>
    </xf>
    <xf numFmtId="4" fontId="40" fillId="0" borderId="48" xfId="0" applyNumberFormat="1" applyFont="1" applyFill="1" applyBorder="1" applyAlignment="1">
      <alignment horizontal="right" vertical="center"/>
    </xf>
    <xf numFmtId="4" fontId="33" fillId="0" borderId="68" xfId="0" applyNumberFormat="1" applyFont="1" applyFill="1" applyBorder="1" applyAlignment="1">
      <alignment horizontal="right" vertical="center"/>
    </xf>
    <xf numFmtId="4" fontId="44" fillId="0" borderId="0" xfId="0" applyNumberFormat="1" applyFont="1" applyAlignment="1">
      <alignment horizontal="right" vertical="center"/>
    </xf>
    <xf numFmtId="4" fontId="40" fillId="0" borderId="7" xfId="14" applyNumberFormat="1" applyFont="1" applyBorder="1" applyAlignment="1">
      <alignment horizontal="right" vertical="center"/>
    </xf>
    <xf numFmtId="4" fontId="51" fillId="0" borderId="68" xfId="0" applyNumberFormat="1" applyFont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3" fontId="32" fillId="0" borderId="4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33" fillId="0" borderId="37" xfId="0" applyNumberFormat="1" applyFont="1" applyFill="1" applyBorder="1" applyAlignment="1">
      <alignment horizontal="center" vertical="center" wrapText="1"/>
    </xf>
    <xf numFmtId="3" fontId="33" fillId="0" borderId="38" xfId="0" applyNumberFormat="1" applyFont="1" applyFill="1" applyBorder="1" applyAlignment="1">
      <alignment horizontal="center" vertical="center" wrapText="1"/>
    </xf>
    <xf numFmtId="3" fontId="33" fillId="0" borderId="39" xfId="0" applyNumberFormat="1" applyFont="1" applyFill="1" applyBorder="1" applyAlignment="1">
      <alignment horizontal="center" vertical="center" wrapText="1"/>
    </xf>
    <xf numFmtId="3" fontId="33" fillId="0" borderId="20" xfId="0" applyNumberFormat="1" applyFont="1" applyFill="1" applyBorder="1" applyAlignment="1">
      <alignment horizontal="center" vertical="center" wrapText="1"/>
    </xf>
    <xf numFmtId="3" fontId="33" fillId="0" borderId="40" xfId="0" applyNumberFormat="1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8" fillId="0" borderId="48" xfId="0" applyFont="1" applyFill="1" applyBorder="1" applyAlignment="1">
      <alignment horizontal="left" vertical="center"/>
    </xf>
    <xf numFmtId="0" fontId="28" fillId="0" borderId="49" xfId="0" applyFont="1" applyFill="1" applyBorder="1" applyAlignment="1">
      <alignment horizontal="left" vertical="center"/>
    </xf>
    <xf numFmtId="0" fontId="45" fillId="0" borderId="48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4" fontId="14" fillId="0" borderId="65" xfId="0" applyNumberFormat="1" applyFont="1" applyFill="1" applyBorder="1" applyAlignment="1">
      <alignment horizontal="center" vertical="center"/>
    </xf>
    <xf numFmtId="4" fontId="14" fillId="0" borderId="67" xfId="0" applyNumberFormat="1" applyFont="1" applyFill="1" applyBorder="1" applyAlignment="1">
      <alignment horizontal="center" vertical="center"/>
    </xf>
    <xf numFmtId="4" fontId="28" fillId="0" borderId="48" xfId="0" applyNumberFormat="1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horizontal="center" vertical="center"/>
    </xf>
    <xf numFmtId="4" fontId="0" fillId="0" borderId="65" xfId="0" applyNumberFormat="1" applyFill="1" applyBorder="1" applyAlignment="1">
      <alignment horizontal="center" vertical="center"/>
    </xf>
    <xf numFmtId="4" fontId="0" fillId="0" borderId="67" xfId="0" applyNumberFormat="1" applyFill="1" applyBorder="1" applyAlignment="1">
      <alignment horizontal="center" vertical="center"/>
    </xf>
    <xf numFmtId="4" fontId="28" fillId="0" borderId="37" xfId="0" applyNumberFormat="1" applyFont="1" applyFill="1" applyBorder="1" applyAlignment="1">
      <alignment horizontal="center" vertical="center"/>
    </xf>
    <xf numFmtId="4" fontId="15" fillId="0" borderId="65" xfId="0" applyNumberFormat="1" applyFont="1" applyFill="1" applyBorder="1" applyAlignment="1">
      <alignment horizontal="center" vertical="center"/>
    </xf>
    <xf numFmtId="4" fontId="15" fillId="0" borderId="67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8" fillId="0" borderId="21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3" fontId="32" fillId="0" borderId="21" xfId="0" applyNumberFormat="1" applyFont="1" applyFill="1" applyBorder="1" applyAlignment="1">
      <alignment horizontal="center" vertical="center"/>
    </xf>
    <xf numFmtId="3" fontId="33" fillId="0" borderId="24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3" fontId="40" fillId="0" borderId="68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3" fontId="33" fillId="0" borderId="46" xfId="0" applyNumberFormat="1" applyFont="1" applyFill="1" applyBorder="1" applyAlignment="1">
      <alignment horizontal="center" vertical="center"/>
    </xf>
    <xf numFmtId="4" fontId="33" fillId="0" borderId="68" xfId="0" applyNumberFormat="1" applyFont="1" applyFill="1" applyBorder="1" applyAlignment="1">
      <alignment horizontal="right" vertical="center"/>
    </xf>
    <xf numFmtId="0" fontId="45" fillId="0" borderId="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4" fontId="33" fillId="0" borderId="48" xfId="0" applyNumberFormat="1" applyFont="1" applyFill="1" applyBorder="1" applyAlignment="1">
      <alignment horizontal="right" vertical="center" wrapText="1"/>
    </xf>
    <xf numFmtId="0" fontId="33" fillId="0" borderId="49" xfId="0" applyFont="1" applyFill="1" applyBorder="1" applyAlignment="1">
      <alignment horizontal="right" vertical="center"/>
    </xf>
    <xf numFmtId="4" fontId="33" fillId="0" borderId="48" xfId="0" applyNumberFormat="1" applyFont="1" applyFill="1" applyBorder="1" applyAlignment="1">
      <alignment horizontal="right" vertical="center"/>
    </xf>
    <xf numFmtId="0" fontId="33" fillId="0" borderId="47" xfId="0" applyFont="1" applyFill="1" applyBorder="1" applyAlignment="1">
      <alignment horizontal="right" vertical="center"/>
    </xf>
    <xf numFmtId="0" fontId="28" fillId="0" borderId="8" xfId="0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60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" fontId="33" fillId="0" borderId="65" xfId="0" applyNumberFormat="1" applyFont="1" applyFill="1" applyBorder="1" applyAlignment="1">
      <alignment horizontal="right" vertical="center"/>
    </xf>
    <xf numFmtId="0" fontId="33" fillId="0" borderId="67" xfId="0" applyFont="1" applyFill="1" applyBorder="1" applyAlignment="1">
      <alignment horizontal="right" vertical="center"/>
    </xf>
    <xf numFmtId="0" fontId="44" fillId="0" borderId="6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" fontId="28" fillId="0" borderId="49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7" fillId="0" borderId="6" xfId="0" applyFont="1" applyFill="1" applyBorder="1" applyAlignment="1">
      <alignment vertical="center"/>
    </xf>
    <xf numFmtId="49" fontId="4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1" fillId="0" borderId="17" xfId="0" applyNumberFormat="1" applyFont="1" applyBorder="1" applyAlignment="1">
      <alignment horizontal="right" vertical="center"/>
    </xf>
    <xf numFmtId="171" fontId="1" fillId="0" borderId="31" xfId="0" applyNumberFormat="1" applyFont="1" applyBorder="1" applyAlignment="1">
      <alignment horizontal="right" vertical="center"/>
    </xf>
    <xf numFmtId="4" fontId="33" fillId="0" borderId="45" xfId="0" applyNumberFormat="1" applyFont="1" applyBorder="1" applyAlignment="1">
      <alignment horizontal="right" vertical="center" wrapText="1"/>
    </xf>
    <xf numFmtId="0" fontId="33" fillId="0" borderId="19" xfId="0" applyFont="1" applyBorder="1" applyAlignment="1">
      <alignment horizontal="right" vertical="center"/>
    </xf>
    <xf numFmtId="171" fontId="1" fillId="0" borderId="45" xfId="0" applyNumberFormat="1" applyFont="1" applyBorder="1" applyAlignment="1">
      <alignment horizontal="right" vertical="center"/>
    </xf>
    <xf numFmtId="171" fontId="1" fillId="0" borderId="19" xfId="0" applyNumberFormat="1" applyFont="1" applyBorder="1" applyAlignment="1">
      <alignment horizontal="right" vertical="center"/>
    </xf>
    <xf numFmtId="168" fontId="50" fillId="0" borderId="73" xfId="0" applyNumberFormat="1" applyFont="1" applyBorder="1" applyAlignment="1">
      <alignment horizontal="right" vertical="center"/>
    </xf>
    <xf numFmtId="4" fontId="5" fillId="0" borderId="71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33" fillId="0" borderId="71" xfId="0" applyNumberFormat="1" applyFont="1" applyBorder="1" applyAlignment="1">
      <alignment horizontal="right" vertical="center"/>
    </xf>
    <xf numFmtId="4" fontId="33" fillId="0" borderId="19" xfId="0" applyNumberFormat="1" applyFont="1" applyBorder="1" applyAlignment="1">
      <alignment horizontal="right" vertical="center"/>
    </xf>
    <xf numFmtId="4" fontId="33" fillId="0" borderId="45" xfId="0" applyNumberFormat="1" applyFont="1" applyBorder="1" applyAlignment="1">
      <alignment horizontal="right" vertical="center"/>
    </xf>
    <xf numFmtId="4" fontId="6" fillId="0" borderId="45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4" fontId="33" fillId="0" borderId="17" xfId="0" applyNumberFormat="1" applyFont="1" applyBorder="1" applyAlignment="1">
      <alignment horizontal="right" vertical="center"/>
    </xf>
    <xf numFmtId="0" fontId="33" fillId="0" borderId="31" xfId="0" applyFont="1" applyBorder="1" applyAlignment="1">
      <alignment horizontal="right" vertical="center"/>
    </xf>
    <xf numFmtId="4" fontId="33" fillId="0" borderId="45" xfId="0" applyNumberFormat="1" applyFont="1" applyBorder="1" applyAlignment="1">
      <alignment vertical="center" wrapText="1"/>
    </xf>
    <xf numFmtId="4" fontId="33" fillId="0" borderId="19" xfId="0" applyNumberFormat="1" applyFont="1" applyBorder="1" applyAlignment="1">
      <alignment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33" fillId="0" borderId="19" xfId="0" applyNumberFormat="1" applyFont="1" applyBorder="1" applyAlignment="1">
      <alignment horizontal="right" vertical="center" wrapText="1"/>
    </xf>
    <xf numFmtId="4" fontId="33" fillId="0" borderId="31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69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28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31" fillId="0" borderId="16" xfId="0" applyNumberFormat="1" applyFont="1" applyBorder="1" applyAlignment="1">
      <alignment horizontal="right" vertical="center" wrapText="1"/>
    </xf>
    <xf numFmtId="0" fontId="0" fillId="0" borderId="44" xfId="0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64" xfId="0" applyNumberForma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0" fontId="28" fillId="0" borderId="3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" fontId="33" fillId="0" borderId="59" xfId="0" applyNumberFormat="1" applyFont="1" applyBorder="1" applyAlignment="1">
      <alignment horizontal="right" vertical="center" wrapText="1"/>
    </xf>
    <xf numFmtId="0" fontId="33" fillId="0" borderId="60" xfId="0" applyFont="1" applyBorder="1" applyAlignment="1">
      <alignment horizontal="right" vertical="center"/>
    </xf>
    <xf numFmtId="4" fontId="5" fillId="0" borderId="7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4" fontId="42" fillId="0" borderId="62" xfId="0" applyNumberFormat="1" applyFont="1" applyBorder="1" applyAlignment="1">
      <alignment horizontal="right" vertical="center"/>
    </xf>
    <xf numFmtId="4" fontId="3" fillId="0" borderId="74" xfId="0" applyNumberFormat="1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4" fontId="4" fillId="0" borderId="71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54" fillId="0" borderId="70" xfId="0" applyNumberFormat="1" applyFon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" fontId="0" fillId="0" borderId="63" xfId="0" applyNumberFormat="1" applyBorder="1" applyAlignment="1">
      <alignment horizontal="right" vertical="center"/>
    </xf>
    <xf numFmtId="4" fontId="58" fillId="0" borderId="62" xfId="0" applyNumberFormat="1" applyFont="1" applyBorder="1" applyAlignment="1">
      <alignment horizontal="right" vertical="center"/>
    </xf>
    <xf numFmtId="4" fontId="3" fillId="0" borderId="7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4" fontId="44" fillId="0" borderId="37" xfId="0" applyNumberFormat="1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4" fontId="33" fillId="0" borderId="62" xfId="0" applyNumberFormat="1" applyFont="1" applyBorder="1" applyAlignment="1">
      <alignment horizontal="right" vertical="center"/>
    </xf>
    <xf numFmtId="167" fontId="5" fillId="0" borderId="71" xfId="0" applyNumberFormat="1" applyFont="1" applyBorder="1" applyAlignment="1">
      <alignment horizontal="right" vertical="center"/>
    </xf>
    <xf numFmtId="167" fontId="5" fillId="0" borderId="19" xfId="0" applyNumberFormat="1" applyFont="1" applyBorder="1" applyAlignment="1">
      <alignment horizontal="right" vertical="center"/>
    </xf>
    <xf numFmtId="4" fontId="2" fillId="0" borderId="71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" fontId="5" fillId="0" borderId="73" xfId="0" applyNumberFormat="1" applyFont="1" applyFill="1" applyBorder="1" applyAlignment="1">
      <alignment horizontal="right" vertical="center"/>
    </xf>
    <xf numFmtId="0" fontId="5" fillId="0" borderId="73" xfId="0" applyFont="1" applyFill="1" applyBorder="1" applyAlignment="1">
      <alignment horizontal="right" vertical="center"/>
    </xf>
    <xf numFmtId="172" fontId="50" fillId="0" borderId="17" xfId="0" applyNumberFormat="1" applyFont="1" applyBorder="1" applyAlignment="1">
      <alignment vertical="center"/>
    </xf>
    <xf numFmtId="4" fontId="50" fillId="0" borderId="62" xfId="0" applyNumberFormat="1" applyFont="1" applyBorder="1" applyAlignment="1">
      <alignment vertical="center"/>
    </xf>
    <xf numFmtId="4" fontId="54" fillId="0" borderId="30" xfId="0" applyNumberFormat="1" applyFont="1" applyBorder="1" applyAlignment="1">
      <alignment horizontal="right" vertical="center"/>
    </xf>
    <xf numFmtId="4" fontId="54" fillId="0" borderId="63" xfId="0" applyNumberFormat="1" applyFont="1" applyBorder="1" applyAlignment="1">
      <alignment horizontal="right" vertical="center"/>
    </xf>
    <xf numFmtId="4" fontId="0" fillId="0" borderId="72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48" fillId="0" borderId="48" xfId="0" applyNumberFormat="1" applyFont="1" applyBorder="1" applyAlignment="1">
      <alignment horizontal="right" vertical="center"/>
    </xf>
    <xf numFmtId="0" fontId="44" fillId="0" borderId="47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4" fontId="44" fillId="0" borderId="65" xfId="0" applyNumberFormat="1" applyFont="1" applyBorder="1" applyAlignment="1">
      <alignment vertical="center"/>
    </xf>
    <xf numFmtId="0" fontId="44" fillId="0" borderId="66" xfId="0" applyFont="1" applyBorder="1" applyAlignment="1">
      <alignment vertical="center"/>
    </xf>
    <xf numFmtId="4" fontId="33" fillId="0" borderId="48" xfId="0" applyNumberFormat="1" applyFont="1" applyBorder="1" applyAlignment="1">
      <alignment horizontal="right" vertical="center" wrapText="1"/>
    </xf>
    <xf numFmtId="0" fontId="33" fillId="0" borderId="49" xfId="0" applyFont="1" applyBorder="1" applyAlignment="1">
      <alignment horizontal="right" vertical="center"/>
    </xf>
    <xf numFmtId="4" fontId="33" fillId="0" borderId="48" xfId="0" applyNumberFormat="1" applyFont="1" applyBorder="1" applyAlignment="1">
      <alignment horizontal="right" vertical="center"/>
    </xf>
    <xf numFmtId="0" fontId="33" fillId="0" borderId="47" xfId="0" applyFont="1" applyBorder="1" applyAlignment="1">
      <alignment horizontal="right" vertical="center"/>
    </xf>
    <xf numFmtId="4" fontId="31" fillId="0" borderId="59" xfId="0" applyNumberFormat="1" applyFont="1" applyBorder="1" applyAlignment="1">
      <alignment horizontal="right" vertical="center" wrapText="1"/>
    </xf>
    <xf numFmtId="0" fontId="0" fillId="0" borderId="57" xfId="0" applyBorder="1" applyAlignment="1">
      <alignment horizontal="right" vertical="center"/>
    </xf>
    <xf numFmtId="4" fontId="0" fillId="0" borderId="59" xfId="0" applyNumberFormat="1" applyBorder="1" applyAlignment="1">
      <alignment horizontal="right" vertical="center"/>
    </xf>
    <xf numFmtId="4" fontId="0" fillId="0" borderId="60" xfId="0" applyNumberFormat="1" applyBorder="1" applyAlignment="1">
      <alignment horizontal="right" vertical="center"/>
    </xf>
    <xf numFmtId="4" fontId="0" fillId="0" borderId="57" xfId="0" applyNumberFormat="1" applyBorder="1" applyAlignment="1">
      <alignment horizontal="right" vertical="center"/>
    </xf>
    <xf numFmtId="4" fontId="54" fillId="0" borderId="51" xfId="0" applyNumberFormat="1" applyFont="1" applyBorder="1" applyAlignment="1">
      <alignment horizontal="right" vertical="center"/>
    </xf>
    <xf numFmtId="4" fontId="54" fillId="0" borderId="17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33" fillId="0" borderId="65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3" fontId="33" fillId="0" borderId="46" xfId="0" applyNumberFormat="1" applyFont="1" applyBorder="1" applyAlignment="1">
      <alignment horizontal="center" vertical="center"/>
    </xf>
    <xf numFmtId="3" fontId="33" fillId="0" borderId="68" xfId="0" applyNumberFormat="1" applyFont="1" applyFill="1" applyBorder="1" applyAlignment="1">
      <alignment horizontal="center" vertical="center"/>
    </xf>
    <xf numFmtId="3" fontId="56" fillId="0" borderId="68" xfId="0" applyNumberFormat="1" applyFont="1" applyBorder="1" applyAlignment="1">
      <alignment horizontal="center" vertical="center"/>
    </xf>
    <xf numFmtId="3" fontId="52" fillId="0" borderId="68" xfId="0" applyNumberFormat="1" applyFont="1" applyBorder="1" applyAlignment="1">
      <alignment horizontal="center" vertical="center"/>
    </xf>
    <xf numFmtId="3" fontId="32" fillId="0" borderId="46" xfId="0" applyNumberFormat="1" applyFont="1" applyBorder="1" applyAlignment="1">
      <alignment horizontal="center" vertical="center"/>
    </xf>
    <xf numFmtId="3" fontId="40" fillId="0" borderId="68" xfId="0" applyNumberFormat="1" applyFont="1" applyBorder="1" applyAlignment="1">
      <alignment horizontal="center" vertical="center"/>
    </xf>
    <xf numFmtId="3" fontId="33" fillId="0" borderId="67" xfId="0" applyNumberFormat="1" applyFont="1" applyBorder="1" applyAlignment="1">
      <alignment horizontal="center" vertical="center"/>
    </xf>
    <xf numFmtId="3" fontId="32" fillId="0" borderId="39" xfId="0" applyNumberFormat="1" applyFont="1" applyBorder="1" applyAlignment="1">
      <alignment horizontal="center" vertical="center"/>
    </xf>
    <xf numFmtId="3" fontId="32" fillId="0" borderId="20" xfId="0" applyNumberFormat="1" applyFont="1" applyBorder="1" applyAlignment="1">
      <alignment horizontal="center" vertical="center"/>
    </xf>
    <xf numFmtId="3" fontId="51" fillId="0" borderId="68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3" fontId="33" fillId="0" borderId="6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32" fillId="0" borderId="21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" fontId="40" fillId="0" borderId="48" xfId="0" applyNumberFormat="1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4" fontId="4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7" fillId="0" borderId="1" xfId="0" applyFont="1" applyFill="1" applyBorder="1" applyAlignment="1" applyProtection="1">
      <alignment horizontal="center" vertical="center"/>
      <protection hidden="1"/>
    </xf>
    <xf numFmtId="0" fontId="38" fillId="0" borderId="1" xfId="0" applyFont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4" fontId="40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4" fontId="40" fillId="0" borderId="21" xfId="0" applyNumberFormat="1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hidden="1"/>
    </xf>
    <xf numFmtId="4" fontId="40" fillId="0" borderId="48" xfId="0" applyNumberFormat="1" applyFont="1" applyFill="1" applyBorder="1" applyAlignment="1">
      <alignment horizontal="right" vertical="center"/>
    </xf>
    <xf numFmtId="0" fontId="40" fillId="0" borderId="49" xfId="0" applyFont="1" applyBorder="1" applyAlignment="1">
      <alignment horizontal="right" vertical="center"/>
    </xf>
    <xf numFmtId="0" fontId="28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40" fillId="0" borderId="48" xfId="0" applyNumberFormat="1" applyFont="1" applyBorder="1" applyAlignment="1">
      <alignment vertical="center"/>
    </xf>
    <xf numFmtId="4" fontId="40" fillId="0" borderId="49" xfId="0" applyNumberFormat="1" applyFont="1" applyBorder="1" applyAlignment="1">
      <alignment vertical="center"/>
    </xf>
    <xf numFmtId="4" fontId="2" fillId="0" borderId="65" xfId="0" applyNumberFormat="1" applyFont="1" applyBorder="1" applyAlignment="1">
      <alignment horizontal="right" vertical="center"/>
    </xf>
    <xf numFmtId="4" fontId="2" fillId="0" borderId="67" xfId="0" applyNumberFormat="1" applyFont="1" applyBorder="1" applyAlignment="1">
      <alignment horizontal="right" vertical="center"/>
    </xf>
    <xf numFmtId="4" fontId="0" fillId="0" borderId="48" xfId="0" applyNumberFormat="1" applyBorder="1" applyAlignment="1">
      <alignment horizontal="right" vertical="center"/>
    </xf>
    <xf numFmtId="4" fontId="0" fillId="0" borderId="49" xfId="0" applyNumberForma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4" fontId="0" fillId="0" borderId="48" xfId="0" applyNumberFormat="1" applyBorder="1" applyAlignment="1">
      <alignment vertical="center"/>
    </xf>
    <xf numFmtId="4" fontId="0" fillId="0" borderId="49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4" fontId="13" fillId="0" borderId="48" xfId="0" applyNumberFormat="1" applyFont="1" applyBorder="1" applyAlignment="1">
      <alignment horizontal="right" vertical="center"/>
    </xf>
    <xf numFmtId="4" fontId="13" fillId="0" borderId="49" xfId="0" applyNumberFormat="1" applyFont="1" applyBorder="1" applyAlignment="1">
      <alignment horizontal="right" vertical="center"/>
    </xf>
    <xf numFmtId="4" fontId="12" fillId="0" borderId="65" xfId="0" applyNumberFormat="1" applyFont="1" applyFill="1" applyBorder="1" applyAlignment="1">
      <alignment horizontal="right" vertical="center"/>
    </xf>
    <xf numFmtId="0" fontId="12" fillId="0" borderId="67" xfId="0" applyFont="1" applyBorder="1" applyAlignment="1">
      <alignment horizontal="right" vertical="center"/>
    </xf>
    <xf numFmtId="4" fontId="40" fillId="0" borderId="49" xfId="0" applyNumberFormat="1" applyFont="1" applyBorder="1" applyAlignment="1">
      <alignment horizontal="right" vertical="center"/>
    </xf>
    <xf numFmtId="4" fontId="0" fillId="0" borderId="48" xfId="0" applyNumberForma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4" fontId="2" fillId="0" borderId="65" xfId="0" applyNumberFormat="1" applyFont="1" applyFill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4" fontId="40" fillId="0" borderId="49" xfId="0" applyNumberFormat="1" applyFont="1" applyFill="1" applyBorder="1" applyAlignment="1">
      <alignment horizontal="right" vertical="center"/>
    </xf>
    <xf numFmtId="4" fontId="13" fillId="0" borderId="48" xfId="0" applyNumberFormat="1" applyFont="1" applyFill="1" applyBorder="1" applyAlignment="1">
      <alignment horizontal="right" vertical="center"/>
    </xf>
    <xf numFmtId="0" fontId="13" fillId="0" borderId="49" xfId="0" applyFont="1" applyBorder="1" applyAlignment="1">
      <alignment horizontal="right" vertical="center"/>
    </xf>
    <xf numFmtId="0" fontId="40" fillId="0" borderId="49" xfId="0" applyFont="1" applyBorder="1" applyAlignment="1">
      <alignment vertical="center"/>
    </xf>
    <xf numFmtId="4" fontId="40" fillId="0" borderId="48" xfId="15" applyNumberFormat="1" applyFont="1" applyBorder="1" applyAlignment="1">
      <alignment horizontal="right" vertical="center"/>
    </xf>
    <xf numFmtId="4" fontId="3" fillId="0" borderId="68" xfId="0" applyNumberFormat="1" applyFont="1" applyBorder="1" applyAlignment="1">
      <alignment horizontal="right" vertical="center"/>
    </xf>
    <xf numFmtId="168" fontId="4" fillId="0" borderId="68" xfId="0" applyNumberFormat="1" applyFont="1" applyBorder="1" applyAlignment="1">
      <alignment horizontal="right" vertical="center"/>
    </xf>
    <xf numFmtId="4" fontId="0" fillId="0" borderId="68" xfId="0" applyNumberFormat="1" applyBorder="1" applyAlignment="1">
      <alignment horizontal="right" vertical="center"/>
    </xf>
    <xf numFmtId="168" fontId="50" fillId="0" borderId="68" xfId="0" applyNumberFormat="1" applyFont="1" applyBorder="1" applyAlignment="1">
      <alignment vertical="center"/>
    </xf>
    <xf numFmtId="4" fontId="50" fillId="0" borderId="68" xfId="0" applyNumberFormat="1" applyFont="1" applyBorder="1" applyAlignment="1">
      <alignment horizontal="right" vertical="center"/>
    </xf>
    <xf numFmtId="4" fontId="50" fillId="0" borderId="68" xfId="0" applyNumberFormat="1" applyFont="1" applyBorder="1" applyAlignment="1">
      <alignment horizontal="right" vertical="center" wrapText="1"/>
    </xf>
    <xf numFmtId="4" fontId="0" fillId="0" borderId="65" xfId="0" applyNumberFormat="1" applyBorder="1" applyAlignment="1">
      <alignment vertical="center"/>
    </xf>
    <xf numFmtId="4" fontId="0" fillId="0" borderId="67" xfId="0" applyNumberFormat="1" applyBorder="1" applyAlignment="1">
      <alignment vertical="center"/>
    </xf>
  </cellXfs>
  <cellStyles count="28">
    <cellStyle name="Normal" xfId="0" builtinId="0"/>
    <cellStyle name="Normal 2" xfId="2"/>
    <cellStyle name="Normal 2 2" xfId="3"/>
    <cellStyle name="Normal 2 2 2" xfId="9"/>
    <cellStyle name="Normal 2 7" xfId="14"/>
    <cellStyle name="Normal 2 7 2" xfId="21"/>
    <cellStyle name="Normal 2 7 3" xfId="27"/>
    <cellStyle name="Normal 3" xfId="4"/>
    <cellStyle name="Normal 3 2" xfId="10"/>
    <cellStyle name="Normal 3 2 2" xfId="19"/>
    <cellStyle name="Normal 3 2 3" xfId="25"/>
    <cellStyle name="Normal 3 3" xfId="16"/>
    <cellStyle name="Normal 3 4" xfId="22"/>
    <cellStyle name="Normal 4" xfId="1"/>
    <cellStyle name="Normal 4 2" xfId="13"/>
    <cellStyle name="Normal 4 3" xfId="8"/>
    <cellStyle name="Normal 5" xfId="6"/>
    <cellStyle name="Normal 5 2" xfId="17"/>
    <cellStyle name="Normal 5 3" xfId="23"/>
    <cellStyle name="Normal 6" xfId="7"/>
    <cellStyle name="Normal 6 2" xfId="18"/>
    <cellStyle name="Normal 6 3" xfId="24"/>
    <cellStyle name="Normal 7" xfId="15"/>
    <cellStyle name="Normal 8" xfId="12"/>
    <cellStyle name="Normal 8 2" xfId="20"/>
    <cellStyle name="Normal 8 3" xfId="26"/>
    <cellStyle name="Virgül 2" xfId="5"/>
    <cellStyle name="Virgül 2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 rot="5400000">
          <a:off x="2371725" y="9286875"/>
          <a:ext cx="0" cy="0"/>
        </a:xfrm>
        <a:prstGeom prst="leftBrace">
          <a:avLst>
            <a:gd name="adj1" fmla="val -2147483648"/>
            <a:gd name="adj2" fmla="val 529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gdem\Desktop\&#304;STAT&#304;ST&#304;K\2018%20&#304;STAT&#304;ST&#304;K\S&#304;NANPA&#350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ıl tablo"/>
      <sheetName val="GELİR"/>
      <sheetName val="MÜKELLEF SAY."/>
      <sheetName val="MİLE"/>
      <sheetName val="MİLE2"/>
      <sheetName val="BÜTÇE GEL.GİD."/>
    </sheetNames>
    <sheetDataSet>
      <sheetData sheetId="0"/>
      <sheetData sheetId="1"/>
      <sheetData sheetId="2"/>
      <sheetData sheetId="3"/>
      <sheetData sheetId="4"/>
      <sheetData sheetId="5">
        <row r="11">
          <cell r="F11">
            <v>0</v>
          </cell>
          <cell r="H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tabSelected="1" workbookViewId="0">
      <selection activeCell="M34" sqref="M34"/>
    </sheetView>
  </sheetViews>
  <sheetFormatPr defaultRowHeight="15" x14ac:dyDescent="0.25"/>
  <cols>
    <col min="1" max="1" width="7.7109375" customWidth="1"/>
    <col min="2" max="2" width="11.42578125" style="58" customWidth="1"/>
    <col min="3" max="3" width="14" style="58" customWidth="1"/>
    <col min="4" max="4" width="16" style="58" customWidth="1"/>
    <col min="5" max="5" width="15.7109375" style="58" customWidth="1"/>
    <col min="6" max="6" width="14.42578125" style="58" customWidth="1"/>
    <col min="7" max="7" width="15" style="58" customWidth="1"/>
    <col min="8" max="8" width="15.42578125" style="58" customWidth="1"/>
    <col min="9" max="9" width="7.140625" style="58" customWidth="1"/>
    <col min="10" max="10" width="14.85546875" style="58" customWidth="1"/>
    <col min="11" max="11" width="9" customWidth="1"/>
  </cols>
  <sheetData>
    <row r="2" spans="2:10" ht="26.25" x14ac:dyDescent="0.25">
      <c r="B2" s="238" t="s">
        <v>0</v>
      </c>
      <c r="C2" s="238"/>
      <c r="D2" s="238"/>
      <c r="E2" s="238"/>
      <c r="F2" s="238"/>
      <c r="G2" s="238"/>
      <c r="H2" s="239" t="s">
        <v>72</v>
      </c>
      <c r="I2" s="239"/>
      <c r="J2" s="239"/>
    </row>
    <row r="3" spans="2:10" ht="36" customHeight="1" thickBot="1" x14ac:dyDescent="0.3">
      <c r="B3" s="236" t="s">
        <v>1</v>
      </c>
      <c r="C3" s="236"/>
      <c r="D3" s="236"/>
      <c r="E3" s="236"/>
      <c r="F3" s="236"/>
      <c r="G3" s="236"/>
      <c r="H3" s="236"/>
      <c r="I3" s="236"/>
      <c r="J3" s="236"/>
    </row>
    <row r="4" spans="2:10" ht="30" customHeight="1" x14ac:dyDescent="0.25">
      <c r="B4" s="240" t="s">
        <v>2</v>
      </c>
      <c r="C4" s="241"/>
      <c r="D4" s="241"/>
      <c r="E4" s="242" t="s">
        <v>3</v>
      </c>
      <c r="F4" s="242"/>
      <c r="G4" s="242" t="s">
        <v>4</v>
      </c>
      <c r="H4" s="242"/>
      <c r="I4" s="242" t="s">
        <v>5</v>
      </c>
      <c r="J4" s="243"/>
    </row>
    <row r="5" spans="2:10" ht="30" customHeight="1" x14ac:dyDescent="0.25">
      <c r="B5" s="244" t="s">
        <v>6</v>
      </c>
      <c r="C5" s="245"/>
      <c r="D5" s="245"/>
      <c r="E5" s="231">
        <v>24</v>
      </c>
      <c r="F5" s="231"/>
      <c r="G5" s="231">
        <v>24</v>
      </c>
      <c r="H5" s="231"/>
      <c r="I5" s="231">
        <f>SUM(E5:H5)</f>
        <v>48</v>
      </c>
      <c r="J5" s="232"/>
    </row>
    <row r="6" spans="2:10" ht="30" customHeight="1" x14ac:dyDescent="0.25">
      <c r="B6" s="244" t="s">
        <v>7</v>
      </c>
      <c r="C6" s="245"/>
      <c r="D6" s="245"/>
      <c r="E6" s="231">
        <v>190</v>
      </c>
      <c r="F6" s="231"/>
      <c r="G6" s="231">
        <v>203</v>
      </c>
      <c r="H6" s="231"/>
      <c r="I6" s="231">
        <f>SUM(E6:H6)</f>
        <v>393</v>
      </c>
      <c r="J6" s="232"/>
    </row>
    <row r="7" spans="2:10" ht="30" customHeight="1" thickBot="1" x14ac:dyDescent="0.3">
      <c r="B7" s="224" t="s">
        <v>5</v>
      </c>
      <c r="C7" s="225"/>
      <c r="D7" s="225"/>
      <c r="E7" s="233">
        <f>SUM(E5:E6)</f>
        <v>214</v>
      </c>
      <c r="F7" s="233"/>
      <c r="G7" s="233">
        <f>SUM(G5:G6)</f>
        <v>227</v>
      </c>
      <c r="H7" s="233"/>
      <c r="I7" s="233">
        <f>SUM(I5:I6)</f>
        <v>441</v>
      </c>
      <c r="J7" s="234"/>
    </row>
    <row r="8" spans="2:10" ht="30" customHeight="1" thickBot="1" x14ac:dyDescent="0.3">
      <c r="B8" s="224" t="s">
        <v>8</v>
      </c>
      <c r="C8" s="225"/>
      <c r="D8" s="225"/>
      <c r="E8" s="226">
        <v>5</v>
      </c>
      <c r="F8" s="226"/>
      <c r="G8" s="226">
        <v>8</v>
      </c>
      <c r="H8" s="226"/>
      <c r="I8" s="227">
        <f>SUM(E8:H8)</f>
        <v>13</v>
      </c>
      <c r="J8" s="228"/>
    </row>
    <row r="9" spans="2:10" x14ac:dyDescent="0.25">
      <c r="B9" s="93"/>
      <c r="C9" s="93"/>
      <c r="D9" s="93"/>
      <c r="E9" s="93"/>
      <c r="F9" s="93"/>
      <c r="G9" s="93"/>
      <c r="H9" s="94"/>
      <c r="I9" s="94"/>
      <c r="J9" s="94"/>
    </row>
    <row r="10" spans="2:10" ht="30.75" customHeight="1" x14ac:dyDescent="0.25">
      <c r="B10" s="93"/>
      <c r="C10" s="93"/>
      <c r="D10" s="93"/>
      <c r="E10" s="93"/>
      <c r="F10" s="93"/>
      <c r="G10" s="93"/>
      <c r="H10" s="94"/>
      <c r="I10" s="94"/>
      <c r="J10" s="94"/>
    </row>
    <row r="11" spans="2:10" ht="26.25" customHeight="1" thickBot="1" x14ac:dyDescent="0.3">
      <c r="B11" s="207" t="s">
        <v>62</v>
      </c>
      <c r="C11" s="207"/>
      <c r="D11" s="207"/>
      <c r="E11" s="207"/>
      <c r="F11" s="207"/>
      <c r="G11" s="207"/>
      <c r="H11" s="207"/>
      <c r="I11" s="207"/>
      <c r="J11" s="207"/>
    </row>
    <row r="12" spans="2:10" ht="26.25" customHeight="1" thickBot="1" x14ac:dyDescent="0.3">
      <c r="B12" s="208"/>
      <c r="C12" s="208" t="s">
        <v>63</v>
      </c>
      <c r="D12" s="210"/>
      <c r="E12" s="213" t="s">
        <v>65</v>
      </c>
      <c r="F12" s="214"/>
      <c r="G12" s="214"/>
      <c r="H12" s="214"/>
      <c r="I12" s="215"/>
      <c r="J12" s="216" t="s">
        <v>66</v>
      </c>
    </row>
    <row r="13" spans="2:10" ht="35.25" customHeight="1" thickBot="1" x14ac:dyDescent="0.3">
      <c r="B13" s="209"/>
      <c r="C13" s="211"/>
      <c r="D13" s="212"/>
      <c r="E13" s="218" t="s">
        <v>9</v>
      </c>
      <c r="F13" s="219"/>
      <c r="G13" s="218" t="s">
        <v>10</v>
      </c>
      <c r="H13" s="219"/>
      <c r="I13" s="95" t="s">
        <v>64</v>
      </c>
      <c r="J13" s="217"/>
    </row>
    <row r="14" spans="2:10" ht="30" customHeight="1" thickBot="1" x14ac:dyDescent="0.3">
      <c r="B14" s="96" t="s">
        <v>3</v>
      </c>
      <c r="C14" s="220">
        <v>810133511.46000004</v>
      </c>
      <c r="D14" s="221"/>
      <c r="E14" s="222">
        <v>1347595619.3699999</v>
      </c>
      <c r="F14" s="223"/>
      <c r="G14" s="229">
        <v>722967646.88999999</v>
      </c>
      <c r="H14" s="230"/>
      <c r="I14" s="97">
        <f>G14/E14</f>
        <v>0.53648708596128181</v>
      </c>
      <c r="J14" s="98">
        <f>G14/C14</f>
        <v>0.89240555619911077</v>
      </c>
    </row>
    <row r="15" spans="2:10" ht="30" customHeight="1" thickBot="1" x14ac:dyDescent="0.3">
      <c r="B15" s="96" t="s">
        <v>4</v>
      </c>
      <c r="C15" s="206">
        <v>565646362.32000005</v>
      </c>
      <c r="D15" s="206"/>
      <c r="E15" s="206">
        <v>611730319.21000004</v>
      </c>
      <c r="F15" s="206"/>
      <c r="G15" s="206">
        <v>238276634.80000001</v>
      </c>
      <c r="H15" s="206"/>
      <c r="I15" s="97">
        <f t="shared" ref="I15:I16" si="0">G15/E15</f>
        <v>0.38951254714285688</v>
      </c>
      <c r="J15" s="98">
        <f t="shared" ref="J15:J16" si="1">G15/C15</f>
        <v>0.42124664927165406</v>
      </c>
    </row>
    <row r="16" spans="2:10" ht="30" customHeight="1" thickBot="1" x14ac:dyDescent="0.3">
      <c r="B16" s="96" t="s">
        <v>5</v>
      </c>
      <c r="C16" s="206">
        <f>SUM(C14:C15)</f>
        <v>1375779873.7800002</v>
      </c>
      <c r="D16" s="206"/>
      <c r="E16" s="206">
        <f t="shared" ref="E16" si="2">SUM(E14:E15)</f>
        <v>1959325938.5799999</v>
      </c>
      <c r="F16" s="206"/>
      <c r="G16" s="206">
        <f t="shared" ref="G16" si="3">SUM(G14:G15)</f>
        <v>961244281.69000006</v>
      </c>
      <c r="H16" s="206"/>
      <c r="I16" s="99">
        <f t="shared" si="0"/>
        <v>0.49059947748492083</v>
      </c>
      <c r="J16" s="100">
        <f t="shared" si="1"/>
        <v>0.69869046641084376</v>
      </c>
    </row>
    <row r="17" spans="2:11" ht="26.25" customHeight="1" x14ac:dyDescent="0.25">
      <c r="B17" s="148"/>
      <c r="C17" s="149"/>
      <c r="D17" s="149"/>
      <c r="E17" s="149"/>
      <c r="F17" s="149"/>
      <c r="G17" s="149"/>
      <c r="H17" s="149"/>
      <c r="I17" s="150"/>
      <c r="J17" s="150"/>
    </row>
    <row r="18" spans="2:11" ht="24.75" customHeight="1" thickBot="1" x14ac:dyDescent="0.3">
      <c r="B18" s="93"/>
      <c r="C18" s="93"/>
      <c r="D18" s="93"/>
      <c r="E18" s="93"/>
      <c r="F18" s="93"/>
      <c r="G18" s="93"/>
      <c r="H18" s="94"/>
      <c r="I18" s="94"/>
      <c r="J18" s="94"/>
    </row>
    <row r="19" spans="2:11" ht="30" customHeight="1" thickBot="1" x14ac:dyDescent="0.3">
      <c r="B19" s="172" t="s">
        <v>11</v>
      </c>
      <c r="C19" s="196"/>
      <c r="D19" s="168" t="s">
        <v>12</v>
      </c>
      <c r="E19" s="197"/>
      <c r="F19" s="168" t="s">
        <v>13</v>
      </c>
      <c r="G19" s="198"/>
      <c r="H19" s="199" t="s">
        <v>14</v>
      </c>
      <c r="I19" s="199"/>
      <c r="J19" s="3" t="s">
        <v>5</v>
      </c>
    </row>
    <row r="20" spans="2:11" ht="30" customHeight="1" thickBot="1" x14ac:dyDescent="0.3">
      <c r="B20" s="200" t="s">
        <v>3</v>
      </c>
      <c r="C20" s="201"/>
      <c r="D20" s="202">
        <v>12143</v>
      </c>
      <c r="E20" s="202"/>
      <c r="F20" s="202">
        <v>3322</v>
      </c>
      <c r="G20" s="202"/>
      <c r="H20" s="202">
        <v>2373</v>
      </c>
      <c r="I20" s="202"/>
      <c r="J20" s="101">
        <f t="shared" ref="J20:J22" si="4">SUM(D20:I20)</f>
        <v>17838</v>
      </c>
    </row>
    <row r="21" spans="2:11" ht="30" customHeight="1" thickBot="1" x14ac:dyDescent="0.3">
      <c r="B21" s="203" t="s">
        <v>4</v>
      </c>
      <c r="C21" s="204"/>
      <c r="D21" s="205">
        <v>9465</v>
      </c>
      <c r="E21" s="205"/>
      <c r="F21" s="205">
        <v>7394</v>
      </c>
      <c r="G21" s="205"/>
      <c r="H21" s="205">
        <v>1877</v>
      </c>
      <c r="I21" s="205"/>
      <c r="J21" s="101">
        <f t="shared" si="4"/>
        <v>18736</v>
      </c>
    </row>
    <row r="22" spans="2:11" ht="30" customHeight="1" thickBot="1" x14ac:dyDescent="0.3">
      <c r="B22" s="192" t="s">
        <v>15</v>
      </c>
      <c r="C22" s="193"/>
      <c r="D22" s="194">
        <f>SUM(D20:D21)</f>
        <v>21608</v>
      </c>
      <c r="E22" s="195"/>
      <c r="F22" s="194">
        <f>SUM(F20:F21)</f>
        <v>10716</v>
      </c>
      <c r="G22" s="195"/>
      <c r="H22" s="194">
        <f>SUM(H20:H21)</f>
        <v>4250</v>
      </c>
      <c r="I22" s="195"/>
      <c r="J22" s="101">
        <f t="shared" si="4"/>
        <v>36574</v>
      </c>
    </row>
    <row r="23" spans="2:11" ht="27" customHeight="1" x14ac:dyDescent="0.25">
      <c r="B23" s="102"/>
      <c r="C23" s="103"/>
      <c r="D23" s="146"/>
      <c r="E23" s="147"/>
      <c r="F23" s="146"/>
      <c r="G23" s="147"/>
      <c r="H23" s="146"/>
      <c r="I23" s="147"/>
      <c r="J23" s="146"/>
    </row>
    <row r="24" spans="2:11" ht="21" customHeight="1" x14ac:dyDescent="0.25">
      <c r="B24" s="102"/>
      <c r="C24" s="103"/>
      <c r="D24" s="104"/>
      <c r="E24" s="105"/>
      <c r="F24" s="104"/>
      <c r="G24" s="105"/>
      <c r="H24" s="104"/>
      <c r="I24" s="105"/>
      <c r="J24" s="106"/>
    </row>
    <row r="25" spans="2:11" ht="31.5" customHeight="1" thickBot="1" x14ac:dyDescent="0.3">
      <c r="B25" s="236" t="s">
        <v>67</v>
      </c>
      <c r="C25" s="237"/>
      <c r="D25" s="237"/>
      <c r="E25" s="237"/>
      <c r="F25" s="237"/>
      <c r="G25" s="237"/>
      <c r="H25" s="237"/>
      <c r="I25" s="237"/>
      <c r="J25" s="237"/>
      <c r="K25" s="237"/>
    </row>
    <row r="26" spans="2:11" ht="30" customHeight="1" thickBot="1" x14ac:dyDescent="0.3">
      <c r="B26" s="168"/>
      <c r="C26" s="169"/>
      <c r="D26" s="161" t="s">
        <v>17</v>
      </c>
      <c r="E26" s="162"/>
      <c r="F26" s="162"/>
      <c r="G26" s="163"/>
      <c r="H26" s="161" t="s">
        <v>16</v>
      </c>
      <c r="I26" s="162"/>
      <c r="J26" s="162"/>
      <c r="K26" s="191"/>
    </row>
    <row r="27" spans="2:11" ht="30" customHeight="1" thickBot="1" x14ac:dyDescent="0.3">
      <c r="B27" s="170"/>
      <c r="C27" s="171"/>
      <c r="D27" s="3" t="s">
        <v>56</v>
      </c>
      <c r="E27" s="3" t="s">
        <v>57</v>
      </c>
      <c r="F27" s="3" t="s">
        <v>58</v>
      </c>
      <c r="G27" s="107" t="s">
        <v>5</v>
      </c>
      <c r="H27" s="188" t="s">
        <v>60</v>
      </c>
      <c r="I27" s="171"/>
      <c r="J27" s="184" t="s">
        <v>61</v>
      </c>
      <c r="K27" s="191"/>
    </row>
    <row r="28" spans="2:11" ht="30" customHeight="1" thickBot="1" x14ac:dyDescent="0.3">
      <c r="B28" s="164" t="s">
        <v>68</v>
      </c>
      <c r="C28" s="165"/>
      <c r="D28" s="108">
        <v>713892402.45000005</v>
      </c>
      <c r="E28" s="108">
        <v>31306511.039999999</v>
      </c>
      <c r="F28" s="108">
        <v>64934597.969999999</v>
      </c>
      <c r="G28" s="109">
        <f>SUM(D28:F28)</f>
        <v>810133511.46000004</v>
      </c>
      <c r="H28" s="189">
        <v>58602109.119999997</v>
      </c>
      <c r="I28" s="190"/>
      <c r="J28" s="189">
        <v>896180.09</v>
      </c>
      <c r="K28" s="190"/>
    </row>
    <row r="29" spans="2:11" ht="30" customHeight="1" thickBot="1" x14ac:dyDescent="0.3">
      <c r="B29" s="164" t="s">
        <v>4</v>
      </c>
      <c r="C29" s="165"/>
      <c r="D29" s="110">
        <v>485225666.94999999</v>
      </c>
      <c r="E29" s="110">
        <v>73634087.340000004</v>
      </c>
      <c r="F29" s="110">
        <v>7733221.8899999997</v>
      </c>
      <c r="G29" s="109">
        <f>SUM(D29:F29)</f>
        <v>566592976.17999995</v>
      </c>
      <c r="H29" s="182">
        <v>18249994.690000001</v>
      </c>
      <c r="I29" s="183"/>
      <c r="J29" s="186">
        <v>895.9</v>
      </c>
      <c r="K29" s="187"/>
    </row>
    <row r="30" spans="2:11" ht="30" customHeight="1" thickBot="1" x14ac:dyDescent="0.3">
      <c r="B30" s="166" t="s">
        <v>5</v>
      </c>
      <c r="C30" s="167"/>
      <c r="D30" s="109">
        <f>SUM(D28:D29)</f>
        <v>1199118069.4000001</v>
      </c>
      <c r="E30" s="109">
        <f t="shared" ref="E30:F30" si="5">SUM(E28:E29)</f>
        <v>104940598.38</v>
      </c>
      <c r="F30" s="109">
        <f t="shared" si="5"/>
        <v>72667819.859999999</v>
      </c>
      <c r="G30" s="109">
        <f t="shared" ref="G30" si="6">SUM(D30:F30)</f>
        <v>1376726487.6400001</v>
      </c>
      <c r="H30" s="184">
        <f>SUM(H28:H29)</f>
        <v>76852103.810000002</v>
      </c>
      <c r="I30" s="185"/>
      <c r="J30" s="184">
        <f>SUM(J28:J29)</f>
        <v>897075.99</v>
      </c>
      <c r="K30" s="235"/>
    </row>
    <row r="31" spans="2:11" ht="23.25" customHeight="1" x14ac:dyDescent="0.25">
      <c r="B31" s="151"/>
      <c r="C31" s="151"/>
      <c r="D31" s="152"/>
      <c r="E31" s="152"/>
      <c r="F31" s="152"/>
      <c r="G31" s="152"/>
      <c r="H31" s="152"/>
      <c r="I31" s="153"/>
      <c r="J31" s="152"/>
      <c r="K31" s="152"/>
    </row>
    <row r="32" spans="2:11" ht="39" customHeight="1" thickBot="1" x14ac:dyDescent="0.3"/>
    <row r="33" spans="2:10" ht="30" customHeight="1" thickBot="1" x14ac:dyDescent="0.3">
      <c r="B33" s="172" t="s">
        <v>18</v>
      </c>
      <c r="C33" s="173"/>
      <c r="D33" s="173"/>
      <c r="E33" s="173"/>
      <c r="F33" s="173"/>
      <c r="G33" s="173"/>
      <c r="H33" s="173"/>
      <c r="I33" s="173"/>
      <c r="J33" s="174"/>
    </row>
    <row r="34" spans="2:10" ht="30" customHeight="1" x14ac:dyDescent="0.25">
      <c r="B34" s="175" t="s">
        <v>19</v>
      </c>
      <c r="C34" s="176"/>
      <c r="D34" s="177" t="s">
        <v>20</v>
      </c>
      <c r="E34" s="178"/>
      <c r="F34" s="179" t="s">
        <v>21</v>
      </c>
      <c r="G34" s="179"/>
      <c r="H34" s="144" t="s">
        <v>5</v>
      </c>
      <c r="I34" s="180" t="s">
        <v>22</v>
      </c>
      <c r="J34" s="181"/>
    </row>
    <row r="35" spans="2:10" ht="30" customHeight="1" thickBot="1" x14ac:dyDescent="0.3">
      <c r="B35" s="154">
        <v>2827</v>
      </c>
      <c r="C35" s="155"/>
      <c r="D35" s="156">
        <v>2440</v>
      </c>
      <c r="E35" s="157"/>
      <c r="F35" s="158">
        <v>559</v>
      </c>
      <c r="G35" s="158"/>
      <c r="H35" s="145">
        <f>SUM(B35:G35)</f>
        <v>5826</v>
      </c>
      <c r="I35" s="159">
        <v>4</v>
      </c>
      <c r="J35" s="160"/>
    </row>
  </sheetData>
  <mergeCells count="79">
    <mergeCell ref="J30:K30"/>
    <mergeCell ref="B25:K25"/>
    <mergeCell ref="B2:G2"/>
    <mergeCell ref="H2:J2"/>
    <mergeCell ref="B3:J3"/>
    <mergeCell ref="B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B7:D7"/>
    <mergeCell ref="E7:F7"/>
    <mergeCell ref="G7:H7"/>
    <mergeCell ref="I7:J7"/>
    <mergeCell ref="B8:D8"/>
    <mergeCell ref="E8:F8"/>
    <mergeCell ref="G8:H8"/>
    <mergeCell ref="I8:J8"/>
    <mergeCell ref="G14:H14"/>
    <mergeCell ref="G15:H15"/>
    <mergeCell ref="G16:H16"/>
    <mergeCell ref="B11:J11"/>
    <mergeCell ref="B12:B13"/>
    <mergeCell ref="C12:D13"/>
    <mergeCell ref="E12:I12"/>
    <mergeCell ref="J12:J13"/>
    <mergeCell ref="E13:F13"/>
    <mergeCell ref="G13:H13"/>
    <mergeCell ref="C14:D14"/>
    <mergeCell ref="C15:D15"/>
    <mergeCell ref="C16:D16"/>
    <mergeCell ref="E14:F14"/>
    <mergeCell ref="E15:F15"/>
    <mergeCell ref="E16:F16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8:C28"/>
    <mergeCell ref="H27:I27"/>
    <mergeCell ref="H28:I28"/>
    <mergeCell ref="H26:K26"/>
    <mergeCell ref="J27:K27"/>
    <mergeCell ref="J28:K28"/>
    <mergeCell ref="B35:C35"/>
    <mergeCell ref="D35:E35"/>
    <mergeCell ref="F35:G35"/>
    <mergeCell ref="I35:J35"/>
    <mergeCell ref="D26:G26"/>
    <mergeCell ref="B29:C29"/>
    <mergeCell ref="B30:C30"/>
    <mergeCell ref="B26:C27"/>
    <mergeCell ref="B33:J33"/>
    <mergeCell ref="B34:C34"/>
    <mergeCell ref="D34:E34"/>
    <mergeCell ref="F34:G34"/>
    <mergeCell ref="I34:J34"/>
    <mergeCell ref="H29:I29"/>
    <mergeCell ref="H30:I30"/>
    <mergeCell ref="J29:K29"/>
  </mergeCells>
  <pageMargins left="0" right="0" top="0.59055118110236227" bottom="0" header="0" footer="0"/>
  <pageSetup paperSize="9" scale="68" orientation="portrait" r:id="rId1"/>
  <ignoredErrors>
    <ignoredError sqref="I7 G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opLeftCell="A22" workbookViewId="0">
      <selection activeCell="C28" sqref="C28:D28"/>
    </sheetView>
  </sheetViews>
  <sheetFormatPr defaultRowHeight="15" x14ac:dyDescent="0.25"/>
  <cols>
    <col min="1" max="1" width="1.85546875" customWidth="1"/>
    <col min="2" max="2" width="23.7109375" customWidth="1"/>
    <col min="3" max="3" width="10.5703125" customWidth="1"/>
    <col min="4" max="4" width="12.7109375" customWidth="1"/>
    <col min="5" max="5" width="12.85546875" customWidth="1"/>
    <col min="6" max="6" width="11.5703125" customWidth="1"/>
    <col min="7" max="7" width="12" customWidth="1"/>
    <col min="8" max="8" width="10.28515625" customWidth="1"/>
    <col min="9" max="9" width="14.7109375" style="34" customWidth="1"/>
    <col min="10" max="10" width="11.5703125" style="34" customWidth="1"/>
  </cols>
  <sheetData>
    <row r="2" spans="2:10" ht="46.5" customHeight="1" thickBot="1" x14ac:dyDescent="0.3">
      <c r="B2" s="246" t="s">
        <v>71</v>
      </c>
      <c r="C2" s="246"/>
      <c r="D2" s="247"/>
      <c r="E2" s="247"/>
      <c r="F2" s="247"/>
      <c r="G2" s="247"/>
      <c r="H2" s="247"/>
      <c r="I2" s="247"/>
    </row>
    <row r="3" spans="2:10" ht="68.25" customHeight="1" thickBot="1" x14ac:dyDescent="0.3">
      <c r="B3" s="274" t="s">
        <v>59</v>
      </c>
      <c r="C3" s="326" t="s">
        <v>63</v>
      </c>
      <c r="D3" s="327"/>
      <c r="E3" s="329" t="s">
        <v>65</v>
      </c>
      <c r="F3" s="330"/>
      <c r="G3" s="330"/>
      <c r="H3" s="331"/>
      <c r="I3" s="266" t="s">
        <v>64</v>
      </c>
      <c r="J3" s="266" t="s">
        <v>66</v>
      </c>
    </row>
    <row r="4" spans="2:10" ht="21" customHeight="1" thickBot="1" x14ac:dyDescent="0.3">
      <c r="B4" s="275"/>
      <c r="C4" s="328"/>
      <c r="D4" s="247"/>
      <c r="E4" s="285" t="s">
        <v>9</v>
      </c>
      <c r="F4" s="286"/>
      <c r="G4" s="287" t="s">
        <v>10</v>
      </c>
      <c r="H4" s="288"/>
      <c r="I4" s="267"/>
      <c r="J4" s="267"/>
    </row>
    <row r="5" spans="2:10" ht="21" customHeight="1" x14ac:dyDescent="0.25">
      <c r="B5" s="43" t="s">
        <v>52</v>
      </c>
      <c r="C5" s="270">
        <v>810133511.46000004</v>
      </c>
      <c r="D5" s="271"/>
      <c r="E5" s="272">
        <v>132984062.54000001</v>
      </c>
      <c r="F5" s="273"/>
      <c r="G5" s="272">
        <v>132984062.54000001</v>
      </c>
      <c r="H5" s="273"/>
      <c r="I5" s="42"/>
      <c r="J5" s="42"/>
    </row>
    <row r="6" spans="2:10" ht="21" customHeight="1" x14ac:dyDescent="0.25">
      <c r="B6" s="8" t="s">
        <v>53</v>
      </c>
      <c r="C6" s="280">
        <v>0</v>
      </c>
      <c r="D6" s="281"/>
      <c r="E6" s="282">
        <v>716111792.20000005</v>
      </c>
      <c r="F6" s="283"/>
      <c r="G6" s="284">
        <v>353908332.08999997</v>
      </c>
      <c r="H6" s="283"/>
      <c r="I6" s="41"/>
      <c r="J6" s="41"/>
    </row>
    <row r="7" spans="2:10" ht="21" customHeight="1" thickBot="1" x14ac:dyDescent="0.3">
      <c r="B7" s="21" t="s">
        <v>54</v>
      </c>
      <c r="C7" s="338">
        <v>0</v>
      </c>
      <c r="D7" s="339"/>
      <c r="E7" s="340">
        <v>498499764.63</v>
      </c>
      <c r="F7" s="341"/>
      <c r="G7" s="342">
        <v>236075252.25999999</v>
      </c>
      <c r="H7" s="341"/>
      <c r="I7" s="35"/>
      <c r="J7" s="35"/>
    </row>
    <row r="8" spans="2:10" ht="34.5" customHeight="1" thickBot="1" x14ac:dyDescent="0.3">
      <c r="B8" s="22" t="s">
        <v>5</v>
      </c>
      <c r="C8" s="334">
        <f>SUM(C5:C7)</f>
        <v>810133511.46000004</v>
      </c>
      <c r="D8" s="335"/>
      <c r="E8" s="336">
        <f>SUM(E5:E7)</f>
        <v>1347595619.3699999</v>
      </c>
      <c r="F8" s="337"/>
      <c r="G8" s="336">
        <f>SUM(G5:G7)</f>
        <v>722967646.88999999</v>
      </c>
      <c r="H8" s="337"/>
      <c r="I8" s="36"/>
      <c r="J8" s="36"/>
    </row>
    <row r="9" spans="2:10" ht="21" customHeight="1" thickBot="1" x14ac:dyDescent="0.3">
      <c r="B9" s="20"/>
      <c r="C9" s="37"/>
      <c r="D9" s="38"/>
      <c r="E9" s="38"/>
      <c r="F9" s="38"/>
      <c r="G9" s="38"/>
      <c r="H9" s="38"/>
    </row>
    <row r="10" spans="2:10" ht="20.100000000000001" customHeight="1" thickBot="1" x14ac:dyDescent="0.3">
      <c r="B10" s="7" t="s">
        <v>23</v>
      </c>
      <c r="C10" s="276">
        <v>15782206.76</v>
      </c>
      <c r="D10" s="277"/>
      <c r="E10" s="278">
        <v>8145475.2800000003</v>
      </c>
      <c r="F10" s="279"/>
      <c r="G10" s="278">
        <v>4680138.5599999996</v>
      </c>
      <c r="H10" s="279"/>
      <c r="I10" s="59"/>
      <c r="J10" s="60"/>
    </row>
    <row r="11" spans="2:10" ht="20.100000000000001" customHeight="1" thickBot="1" x14ac:dyDescent="0.3">
      <c r="B11" s="2" t="s">
        <v>24</v>
      </c>
      <c r="C11" s="262">
        <v>9841120.8100000005</v>
      </c>
      <c r="D11" s="269"/>
      <c r="E11" s="308">
        <v>7170097.75</v>
      </c>
      <c r="F11" s="308"/>
      <c r="G11" s="308">
        <v>2468907.67</v>
      </c>
      <c r="H11" s="308"/>
      <c r="I11" s="61"/>
      <c r="J11" s="62"/>
    </row>
    <row r="12" spans="2:10" ht="20.100000000000001" customHeight="1" thickBot="1" x14ac:dyDescent="0.3">
      <c r="B12" s="2" t="s">
        <v>25</v>
      </c>
      <c r="C12" s="250">
        <v>98989210.030000001</v>
      </c>
      <c r="D12" s="268"/>
      <c r="E12" s="309" t="s">
        <v>70</v>
      </c>
      <c r="F12" s="310"/>
      <c r="G12" s="309" t="s">
        <v>70</v>
      </c>
      <c r="H12" s="310"/>
      <c r="I12" s="127">
        <v>1</v>
      </c>
      <c r="J12" s="63"/>
    </row>
    <row r="13" spans="2:10" ht="20.100000000000001" customHeight="1" thickBot="1" x14ac:dyDescent="0.3">
      <c r="B13" s="2" t="s">
        <v>26</v>
      </c>
      <c r="C13" s="262">
        <v>44379072.68</v>
      </c>
      <c r="D13" s="263"/>
      <c r="E13" s="259">
        <v>4275104.9000000004</v>
      </c>
      <c r="F13" s="251"/>
      <c r="G13" s="259">
        <v>4275104.9000000004</v>
      </c>
      <c r="H13" s="251"/>
      <c r="I13" s="64">
        <v>1</v>
      </c>
      <c r="J13" s="63">
        <v>9.6100000000000005E-2</v>
      </c>
    </row>
    <row r="14" spans="2:10" ht="20.100000000000001" customHeight="1" thickBot="1" x14ac:dyDescent="0.3">
      <c r="B14" s="2" t="s">
        <v>27</v>
      </c>
      <c r="C14" s="262">
        <v>5602370.4900000002</v>
      </c>
      <c r="D14" s="263"/>
      <c r="E14" s="259">
        <v>4782876.9400000004</v>
      </c>
      <c r="F14" s="251"/>
      <c r="G14" s="259">
        <v>2380263.12</v>
      </c>
      <c r="H14" s="251"/>
      <c r="I14" s="65"/>
      <c r="J14" s="66"/>
    </row>
    <row r="15" spans="2:10" ht="20.100000000000001" customHeight="1" thickBot="1" x14ac:dyDescent="0.3">
      <c r="B15" s="2" t="s">
        <v>28</v>
      </c>
      <c r="C15" s="262">
        <v>16075171.280000001</v>
      </c>
      <c r="D15" s="269"/>
      <c r="E15" s="311">
        <v>30049567.780000001</v>
      </c>
      <c r="F15" s="312"/>
      <c r="G15" s="311">
        <v>8963963.4800000004</v>
      </c>
      <c r="H15" s="312"/>
      <c r="I15" s="67"/>
      <c r="J15" s="68"/>
    </row>
    <row r="16" spans="2:10" ht="20.100000000000001" customHeight="1" thickBot="1" x14ac:dyDescent="0.3">
      <c r="B16" s="2" t="s">
        <v>29</v>
      </c>
      <c r="C16" s="262">
        <v>71351658.939999998</v>
      </c>
      <c r="D16" s="263"/>
      <c r="E16" s="259">
        <v>6652317.6600000001</v>
      </c>
      <c r="F16" s="251"/>
      <c r="G16" s="259">
        <v>6652317.6600000001</v>
      </c>
      <c r="H16" s="251"/>
      <c r="I16" s="83">
        <v>1</v>
      </c>
      <c r="J16" s="84" t="s">
        <v>69</v>
      </c>
    </row>
    <row r="17" spans="2:10" ht="20.100000000000001" customHeight="1" thickBot="1" x14ac:dyDescent="0.3">
      <c r="B17" s="2" t="s">
        <v>30</v>
      </c>
      <c r="C17" s="293">
        <v>46174491.130000003</v>
      </c>
      <c r="D17" s="294"/>
      <c r="E17" s="291">
        <v>6219872.0899999999</v>
      </c>
      <c r="F17" s="292"/>
      <c r="G17" s="291">
        <v>6219872.0899999999</v>
      </c>
      <c r="H17" s="292"/>
      <c r="I17" s="67"/>
      <c r="J17" s="68"/>
    </row>
    <row r="18" spans="2:10" ht="20.100000000000001" customHeight="1" thickBot="1" x14ac:dyDescent="0.3">
      <c r="B18" s="2" t="s">
        <v>31</v>
      </c>
      <c r="C18" s="262">
        <v>7716414.3800000008</v>
      </c>
      <c r="D18" s="263"/>
      <c r="E18" s="311">
        <v>6764253.8899999997</v>
      </c>
      <c r="F18" s="313"/>
      <c r="G18" s="311">
        <v>4143052.11</v>
      </c>
      <c r="H18" s="312"/>
      <c r="I18" s="70"/>
      <c r="J18" s="69"/>
    </row>
    <row r="19" spans="2:10" ht="20.100000000000001" customHeight="1" thickBot="1" x14ac:dyDescent="0.3">
      <c r="B19" s="2" t="s">
        <v>32</v>
      </c>
      <c r="C19" s="262">
        <v>3404145.02</v>
      </c>
      <c r="D19" s="263"/>
      <c r="E19" s="259">
        <v>2387879.2799999998</v>
      </c>
      <c r="F19" s="251"/>
      <c r="G19" s="259">
        <v>1511542.99</v>
      </c>
      <c r="H19" s="251"/>
      <c r="I19" s="67"/>
      <c r="J19" s="68"/>
    </row>
    <row r="20" spans="2:10" ht="20.100000000000001" customHeight="1" thickBot="1" x14ac:dyDescent="0.3">
      <c r="B20" s="2" t="s">
        <v>33</v>
      </c>
      <c r="C20" s="264">
        <v>25724863.390000001</v>
      </c>
      <c r="D20" s="265"/>
      <c r="E20" s="301">
        <v>27357185.859999999</v>
      </c>
      <c r="F20" s="314"/>
      <c r="G20" s="321">
        <v>8095355.6500000004</v>
      </c>
      <c r="H20" s="322"/>
      <c r="I20" s="49">
        <v>30</v>
      </c>
      <c r="J20" s="89">
        <v>34</v>
      </c>
    </row>
    <row r="21" spans="2:10" ht="20.100000000000001" customHeight="1" thickBot="1" x14ac:dyDescent="0.3">
      <c r="B21" s="2" t="s">
        <v>34</v>
      </c>
      <c r="C21" s="255">
        <v>29035731.759999998</v>
      </c>
      <c r="D21" s="256"/>
      <c r="E21" s="315">
        <v>3095576.71</v>
      </c>
      <c r="F21" s="316"/>
      <c r="G21" s="315">
        <v>2823933.37</v>
      </c>
      <c r="H21" s="316"/>
      <c r="I21" s="87">
        <f>G21/E21</f>
        <v>0.91224790549609747</v>
      </c>
      <c r="J21" s="88">
        <v>9.639960222931411E-2</v>
      </c>
    </row>
    <row r="22" spans="2:10" ht="20.100000000000001" customHeight="1" thickBot="1" x14ac:dyDescent="0.3">
      <c r="B22" s="2" t="s">
        <v>35</v>
      </c>
      <c r="C22" s="257">
        <v>3458875.41</v>
      </c>
      <c r="D22" s="258"/>
      <c r="E22" s="257">
        <v>690707.28</v>
      </c>
      <c r="F22" s="258"/>
      <c r="G22" s="257">
        <v>407764.06</v>
      </c>
      <c r="H22" s="258"/>
      <c r="I22" s="67"/>
      <c r="J22" s="71"/>
    </row>
    <row r="23" spans="2:10" ht="20.100000000000001" customHeight="1" thickBot="1" x14ac:dyDescent="0.3">
      <c r="B23" s="2" t="s">
        <v>36</v>
      </c>
      <c r="C23" s="259">
        <v>74549884.659999996</v>
      </c>
      <c r="D23" s="258"/>
      <c r="E23" s="298">
        <v>7109341.5099999998</v>
      </c>
      <c r="F23" s="299"/>
      <c r="G23" s="298" t="s">
        <v>74</v>
      </c>
      <c r="H23" s="299"/>
      <c r="I23" s="72"/>
      <c r="J23" s="73"/>
    </row>
    <row r="24" spans="2:10" ht="20.100000000000001" customHeight="1" thickBot="1" x14ac:dyDescent="0.3">
      <c r="B24" s="2" t="s">
        <v>37</v>
      </c>
      <c r="C24" s="260">
        <v>32662384</v>
      </c>
      <c r="D24" s="261"/>
      <c r="E24" s="301">
        <v>65040509.840000004</v>
      </c>
      <c r="F24" s="302"/>
      <c r="G24" s="321">
        <v>10433849.289999999</v>
      </c>
      <c r="H24" s="323"/>
      <c r="I24" s="74"/>
      <c r="J24" s="75"/>
    </row>
    <row r="25" spans="2:10" ht="20.100000000000001" customHeight="1" thickBot="1" x14ac:dyDescent="0.3">
      <c r="B25" s="2" t="s">
        <v>38</v>
      </c>
      <c r="C25" s="250">
        <v>15397393.530000001</v>
      </c>
      <c r="D25" s="251"/>
      <c r="E25" s="298">
        <v>6236990.46</v>
      </c>
      <c r="F25" s="299"/>
      <c r="G25" s="298">
        <v>1824262.94</v>
      </c>
      <c r="H25" s="299"/>
      <c r="I25" s="67"/>
      <c r="J25" s="61"/>
    </row>
    <row r="26" spans="2:10" ht="20.100000000000001" customHeight="1" thickBot="1" x14ac:dyDescent="0.3">
      <c r="B26" s="2" t="s">
        <v>39</v>
      </c>
      <c r="C26" s="248">
        <v>64937238.170000002</v>
      </c>
      <c r="D26" s="249"/>
      <c r="E26" s="252">
        <v>44045683.799999997</v>
      </c>
      <c r="F26" s="253"/>
      <c r="G26" s="252">
        <v>14629161.57</v>
      </c>
      <c r="H26" s="253"/>
      <c r="I26" s="67"/>
      <c r="J26" s="71"/>
    </row>
    <row r="27" spans="2:10" ht="20.100000000000001" customHeight="1" thickBot="1" x14ac:dyDescent="0.3">
      <c r="B27" s="28" t="s">
        <v>40</v>
      </c>
      <c r="C27" s="250">
        <v>0</v>
      </c>
      <c r="D27" s="251"/>
      <c r="E27" s="254">
        <v>67386487.219999999</v>
      </c>
      <c r="F27" s="254"/>
      <c r="G27" s="254">
        <v>25306550.379999999</v>
      </c>
      <c r="H27" s="254"/>
      <c r="I27" s="86">
        <f>G27/E27</f>
        <v>0.37554339785334784</v>
      </c>
      <c r="J27" s="76"/>
    </row>
    <row r="28" spans="2:10" ht="20.100000000000001" customHeight="1" thickBot="1" x14ac:dyDescent="0.3">
      <c r="B28" s="28" t="s">
        <v>41</v>
      </c>
      <c r="C28" s="317">
        <v>564129.88</v>
      </c>
      <c r="D28" s="317"/>
      <c r="E28" s="318">
        <v>39353606.479999997</v>
      </c>
      <c r="F28" s="318"/>
      <c r="G28" s="318">
        <v>14799438.07</v>
      </c>
      <c r="H28" s="318"/>
      <c r="I28" s="77">
        <f>G28/E28</f>
        <v>0.37606307003962303</v>
      </c>
      <c r="J28" s="78"/>
    </row>
    <row r="29" spans="2:10" ht="20.100000000000001" customHeight="1" thickBot="1" x14ac:dyDescent="0.3">
      <c r="B29" s="28" t="s">
        <v>42</v>
      </c>
      <c r="C29" s="250">
        <v>0</v>
      </c>
      <c r="D29" s="251"/>
      <c r="E29" s="319">
        <v>75980060.989999995</v>
      </c>
      <c r="F29" s="320"/>
      <c r="G29" s="343">
        <v>31598673.559999999</v>
      </c>
      <c r="H29" s="344"/>
      <c r="I29" s="85">
        <v>0.33</v>
      </c>
      <c r="J29" s="79"/>
    </row>
    <row r="30" spans="2:10" ht="20.100000000000001" customHeight="1" thickBot="1" x14ac:dyDescent="0.3">
      <c r="B30" s="28" t="s">
        <v>43</v>
      </c>
      <c r="C30" s="250">
        <v>0</v>
      </c>
      <c r="D30" s="251"/>
      <c r="E30" s="300">
        <v>63391854.920000002</v>
      </c>
      <c r="F30" s="300"/>
      <c r="G30" s="300">
        <v>28578098.68</v>
      </c>
      <c r="H30" s="300"/>
      <c r="I30" s="80"/>
      <c r="J30" s="79"/>
    </row>
    <row r="31" spans="2:10" ht="20.100000000000001" customHeight="1" thickBot="1" x14ac:dyDescent="0.3">
      <c r="B31" s="28" t="s">
        <v>44</v>
      </c>
      <c r="C31" s="250">
        <v>0</v>
      </c>
      <c r="D31" s="251"/>
      <c r="E31" s="295">
        <v>75749119.709999993</v>
      </c>
      <c r="F31" s="295"/>
      <c r="G31" s="303">
        <v>35636568</v>
      </c>
      <c r="H31" s="303"/>
      <c r="I31" s="80"/>
      <c r="J31" s="79"/>
    </row>
    <row r="32" spans="2:10" ht="20.100000000000001" customHeight="1" thickBot="1" x14ac:dyDescent="0.3">
      <c r="B32" s="28" t="s">
        <v>55</v>
      </c>
      <c r="C32" s="289">
        <v>0</v>
      </c>
      <c r="D32" s="290"/>
      <c r="E32" s="296">
        <v>59845748.859999999</v>
      </c>
      <c r="F32" s="297"/>
      <c r="G32" s="304">
        <v>22847816.649999999</v>
      </c>
      <c r="H32" s="305"/>
      <c r="I32" s="129">
        <v>38.18</v>
      </c>
      <c r="J32" s="90">
        <v>32.4</v>
      </c>
    </row>
    <row r="33" spans="2:10" ht="42" customHeight="1" thickBot="1" x14ac:dyDescent="0.3">
      <c r="B33" s="3" t="s">
        <v>5</v>
      </c>
      <c r="C33" s="306">
        <f>SUM(C10:C32)</f>
        <v>565646362.31999993</v>
      </c>
      <c r="D33" s="307"/>
      <c r="E33" s="306">
        <f>SUM(E10:E32)</f>
        <v>611730319.21000004</v>
      </c>
      <c r="F33" s="307"/>
      <c r="G33" s="332">
        <f>SUM(G10:G32)</f>
        <v>238276634.80000001</v>
      </c>
      <c r="H33" s="333"/>
      <c r="I33" s="81"/>
      <c r="J33" s="82"/>
    </row>
    <row r="34" spans="2:10" ht="16.5" thickBot="1" x14ac:dyDescent="0.3">
      <c r="C34" s="115"/>
      <c r="D34" s="115"/>
      <c r="E34" s="115"/>
      <c r="F34" s="115"/>
      <c r="G34" s="115"/>
      <c r="H34" s="115"/>
    </row>
    <row r="35" spans="2:10" ht="57" customHeight="1" thickBot="1" x14ac:dyDescent="0.3">
      <c r="B35" s="1" t="s">
        <v>15</v>
      </c>
      <c r="C35" s="324">
        <f>SUM(C8+C33)</f>
        <v>1375779873.78</v>
      </c>
      <c r="D35" s="325"/>
      <c r="E35" s="324">
        <f t="shared" ref="E35" si="0">SUM(E8+E33)</f>
        <v>1959325938.5799999</v>
      </c>
      <c r="F35" s="325"/>
      <c r="G35" s="324">
        <f t="shared" ref="G35" si="1">SUM(G8+G33)</f>
        <v>961244281.69000006</v>
      </c>
      <c r="H35" s="325"/>
      <c r="I35" s="36"/>
      <c r="J35" s="36"/>
    </row>
  </sheetData>
  <mergeCells count="95">
    <mergeCell ref="C35:D35"/>
    <mergeCell ref="E35:F35"/>
    <mergeCell ref="G35:H35"/>
    <mergeCell ref="J3:J4"/>
    <mergeCell ref="C3:D4"/>
    <mergeCell ref="E3:H3"/>
    <mergeCell ref="G33:H33"/>
    <mergeCell ref="C8:D8"/>
    <mergeCell ref="E8:F8"/>
    <mergeCell ref="G8:H8"/>
    <mergeCell ref="C7:D7"/>
    <mergeCell ref="E7:F7"/>
    <mergeCell ref="G7:H7"/>
    <mergeCell ref="G28:H28"/>
    <mergeCell ref="G29:H29"/>
    <mergeCell ref="G30:H30"/>
    <mergeCell ref="E33:F33"/>
    <mergeCell ref="G11:H11"/>
    <mergeCell ref="G12:H12"/>
    <mergeCell ref="G13:H13"/>
    <mergeCell ref="G14:H14"/>
    <mergeCell ref="G15:H15"/>
    <mergeCell ref="G16:H16"/>
    <mergeCell ref="G18:H18"/>
    <mergeCell ref="G19:H19"/>
    <mergeCell ref="G20:H20"/>
    <mergeCell ref="G21:H21"/>
    <mergeCell ref="G22:H22"/>
    <mergeCell ref="G23:H23"/>
    <mergeCell ref="G24:H24"/>
    <mergeCell ref="C33:D33"/>
    <mergeCell ref="E11:F11"/>
    <mergeCell ref="E12:F12"/>
    <mergeCell ref="E13:F13"/>
    <mergeCell ref="E14:F14"/>
    <mergeCell ref="E15:F15"/>
    <mergeCell ref="E16:F16"/>
    <mergeCell ref="E18:F18"/>
    <mergeCell ref="E19:F19"/>
    <mergeCell ref="E20:F20"/>
    <mergeCell ref="E21:F21"/>
    <mergeCell ref="E22:F22"/>
    <mergeCell ref="E23:F23"/>
    <mergeCell ref="C28:D28"/>
    <mergeCell ref="E28:F28"/>
    <mergeCell ref="E29:F29"/>
    <mergeCell ref="C29:D29"/>
    <mergeCell ref="C30:D30"/>
    <mergeCell ref="C31:D31"/>
    <mergeCell ref="C32:D32"/>
    <mergeCell ref="G17:H17"/>
    <mergeCell ref="C17:D17"/>
    <mergeCell ref="E17:F17"/>
    <mergeCell ref="E31:F31"/>
    <mergeCell ref="E32:F32"/>
    <mergeCell ref="G25:H25"/>
    <mergeCell ref="E30:F30"/>
    <mergeCell ref="E24:F24"/>
    <mergeCell ref="E25:F25"/>
    <mergeCell ref="G31:H31"/>
    <mergeCell ref="G32:H32"/>
    <mergeCell ref="B3:B4"/>
    <mergeCell ref="C10:D10"/>
    <mergeCell ref="E10:F10"/>
    <mergeCell ref="G10:H10"/>
    <mergeCell ref="C11:D11"/>
    <mergeCell ref="C6:D6"/>
    <mergeCell ref="E6:F6"/>
    <mergeCell ref="G6:H6"/>
    <mergeCell ref="E4:F4"/>
    <mergeCell ref="G4:H4"/>
    <mergeCell ref="I3:I4"/>
    <mergeCell ref="C12:D12"/>
    <mergeCell ref="C13:D13"/>
    <mergeCell ref="C14:D14"/>
    <mergeCell ref="C15:D15"/>
    <mergeCell ref="C5:D5"/>
    <mergeCell ref="E5:F5"/>
    <mergeCell ref="G5:H5"/>
    <mergeCell ref="B2:I2"/>
    <mergeCell ref="C26:D26"/>
    <mergeCell ref="C27:D27"/>
    <mergeCell ref="E26:F26"/>
    <mergeCell ref="E27:F27"/>
    <mergeCell ref="G26:H26"/>
    <mergeCell ref="G27:H27"/>
    <mergeCell ref="C21:D21"/>
    <mergeCell ref="C22:D22"/>
    <mergeCell ref="C23:D23"/>
    <mergeCell ref="C24:D24"/>
    <mergeCell ref="C25:D25"/>
    <mergeCell ref="C16:D16"/>
    <mergeCell ref="C18:D18"/>
    <mergeCell ref="C19:D19"/>
    <mergeCell ref="C20:D20"/>
  </mergeCells>
  <pageMargins left="0.39370078740157483" right="0" top="0" bottom="0" header="0" footer="0"/>
  <pageSetup paperSize="9" scale="80" orientation="portrait" r:id="rId1"/>
  <ignoredErrors>
    <ignoredError sqref="F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B3" sqref="B3"/>
    </sheetView>
  </sheetViews>
  <sheetFormatPr defaultRowHeight="15" x14ac:dyDescent="0.25"/>
  <cols>
    <col min="1" max="1" width="6.7109375" customWidth="1"/>
    <col min="2" max="2" width="23.7109375" customWidth="1"/>
    <col min="3" max="3" width="10.42578125" customWidth="1"/>
    <col min="4" max="4" width="3.42578125" customWidth="1"/>
    <col min="5" max="5" width="12.28515625" customWidth="1"/>
    <col min="6" max="6" width="3.85546875" customWidth="1"/>
    <col min="7" max="7" width="7.5703125" customWidth="1"/>
    <col min="8" max="8" width="5.28515625" customWidth="1"/>
    <col min="9" max="9" width="9.85546875" bestFit="1" customWidth="1"/>
  </cols>
  <sheetData>
    <row r="2" spans="2:9" ht="24.75" customHeight="1" x14ac:dyDescent="0.25">
      <c r="B2" s="345" t="s">
        <v>75</v>
      </c>
      <c r="C2" s="345"/>
      <c r="D2" s="345"/>
      <c r="E2" s="345"/>
      <c r="F2" s="345"/>
      <c r="G2" s="346"/>
      <c r="H2" s="346"/>
      <c r="I2" s="346"/>
    </row>
    <row r="3" spans="2:9" ht="15.75" thickBot="1" x14ac:dyDescent="0.3"/>
    <row r="4" spans="2:9" ht="22.5" customHeight="1" x14ac:dyDescent="0.25">
      <c r="B4" s="17" t="s">
        <v>45</v>
      </c>
      <c r="C4" s="361" t="s">
        <v>46</v>
      </c>
      <c r="D4" s="362"/>
      <c r="E4" s="359" t="s">
        <v>47</v>
      </c>
      <c r="F4" s="365"/>
      <c r="G4" s="359" t="s">
        <v>48</v>
      </c>
      <c r="H4" s="359"/>
      <c r="I4" s="15" t="s">
        <v>5</v>
      </c>
    </row>
    <row r="5" spans="2:9" ht="19.5" customHeight="1" x14ac:dyDescent="0.25">
      <c r="B5" s="18" t="s">
        <v>49</v>
      </c>
      <c r="C5" s="363">
        <v>6229</v>
      </c>
      <c r="D5" s="364"/>
      <c r="E5" s="360">
        <v>934</v>
      </c>
      <c r="F5" s="360"/>
      <c r="G5" s="360">
        <v>1399</v>
      </c>
      <c r="H5" s="360"/>
      <c r="I5" s="50">
        <f>SUM(C5:H5)</f>
        <v>8562</v>
      </c>
    </row>
    <row r="6" spans="2:9" ht="19.5" customHeight="1" x14ac:dyDescent="0.25">
      <c r="B6" s="18" t="s">
        <v>50</v>
      </c>
      <c r="C6" s="363">
        <v>5914</v>
      </c>
      <c r="D6" s="364"/>
      <c r="E6" s="360">
        <v>2388</v>
      </c>
      <c r="F6" s="360"/>
      <c r="G6" s="360">
        <v>974</v>
      </c>
      <c r="H6" s="360"/>
      <c r="I6" s="50">
        <f t="shared" ref="I6:I7" si="0">SUM(C6:H6)</f>
        <v>9276</v>
      </c>
    </row>
    <row r="7" spans="2:9" ht="27.75" customHeight="1" thickBot="1" x14ac:dyDescent="0.3">
      <c r="B7" s="19" t="s">
        <v>5</v>
      </c>
      <c r="C7" s="356">
        <f>SUM(C5:C6)</f>
        <v>12143</v>
      </c>
      <c r="D7" s="357"/>
      <c r="E7" s="356">
        <f t="shared" ref="E7" si="1">SUM(E5:E6)</f>
        <v>3322</v>
      </c>
      <c r="F7" s="357"/>
      <c r="G7" s="356">
        <f t="shared" ref="G7" si="2">SUM(G5:G6)</f>
        <v>2373</v>
      </c>
      <c r="H7" s="357"/>
      <c r="I7" s="51">
        <f t="shared" si="0"/>
        <v>17838</v>
      </c>
    </row>
    <row r="8" spans="2:9" ht="16.5" thickBot="1" x14ac:dyDescent="0.3">
      <c r="B8" s="4"/>
      <c r="C8" s="52"/>
      <c r="D8" s="52"/>
      <c r="E8" s="52"/>
      <c r="F8" s="52"/>
      <c r="G8" s="53"/>
      <c r="H8" s="53"/>
      <c r="I8" s="53"/>
    </row>
    <row r="9" spans="2:9" ht="16.5" thickBot="1" x14ac:dyDescent="0.3">
      <c r="B9" s="27" t="s">
        <v>40</v>
      </c>
      <c r="C9" s="358">
        <v>745</v>
      </c>
      <c r="D9" s="358"/>
      <c r="E9" s="358">
        <v>696</v>
      </c>
      <c r="F9" s="358"/>
      <c r="G9" s="358">
        <v>310</v>
      </c>
      <c r="H9" s="358"/>
      <c r="I9" s="54">
        <f>SUM(C9:H9)</f>
        <v>1751</v>
      </c>
    </row>
    <row r="10" spans="2:9" ht="16.5" thickBot="1" x14ac:dyDescent="0.3">
      <c r="B10" s="29" t="s">
        <v>41</v>
      </c>
      <c r="C10" s="358">
        <v>667</v>
      </c>
      <c r="D10" s="358"/>
      <c r="E10" s="358">
        <v>568</v>
      </c>
      <c r="F10" s="358"/>
      <c r="G10" s="358">
        <v>136</v>
      </c>
      <c r="H10" s="358"/>
      <c r="I10" s="54">
        <f t="shared" ref="I10:I31" si="3">SUM(C10:H10)</f>
        <v>1371</v>
      </c>
    </row>
    <row r="11" spans="2:9" ht="16.5" thickBot="1" x14ac:dyDescent="0.3">
      <c r="B11" s="29" t="s">
        <v>42</v>
      </c>
      <c r="C11" s="351">
        <v>1418</v>
      </c>
      <c r="D11" s="351"/>
      <c r="E11" s="351">
        <v>1010</v>
      </c>
      <c r="F11" s="351"/>
      <c r="G11" s="351">
        <v>240</v>
      </c>
      <c r="H11" s="351"/>
      <c r="I11" s="54">
        <f t="shared" si="3"/>
        <v>2668</v>
      </c>
    </row>
    <row r="12" spans="2:9" ht="16.5" thickBot="1" x14ac:dyDescent="0.3">
      <c r="B12" s="29" t="s">
        <v>43</v>
      </c>
      <c r="C12" s="352">
        <v>1775</v>
      </c>
      <c r="D12" s="352"/>
      <c r="E12" s="352">
        <v>647</v>
      </c>
      <c r="F12" s="352"/>
      <c r="G12" s="352">
        <v>187</v>
      </c>
      <c r="H12" s="352"/>
      <c r="I12" s="54">
        <f t="shared" si="3"/>
        <v>2609</v>
      </c>
    </row>
    <row r="13" spans="2:9" ht="16.5" thickBot="1" x14ac:dyDescent="0.3">
      <c r="B13" s="29" t="s">
        <v>44</v>
      </c>
      <c r="C13" s="351">
        <v>1060</v>
      </c>
      <c r="D13" s="351"/>
      <c r="E13" s="351">
        <v>1141</v>
      </c>
      <c r="F13" s="351"/>
      <c r="G13" s="351">
        <v>233</v>
      </c>
      <c r="H13" s="351"/>
      <c r="I13" s="54">
        <f t="shared" si="3"/>
        <v>2434</v>
      </c>
    </row>
    <row r="14" spans="2:9" ht="16.5" thickBot="1" x14ac:dyDescent="0.3">
      <c r="B14" s="29" t="s">
        <v>55</v>
      </c>
      <c r="C14" s="350">
        <v>582</v>
      </c>
      <c r="D14" s="350"/>
      <c r="E14" s="350">
        <v>290</v>
      </c>
      <c r="F14" s="350"/>
      <c r="G14" s="350">
        <v>195</v>
      </c>
      <c r="H14" s="350"/>
      <c r="I14" s="54">
        <f t="shared" si="3"/>
        <v>1067</v>
      </c>
    </row>
    <row r="15" spans="2:9" ht="16.5" thickBot="1" x14ac:dyDescent="0.3">
      <c r="B15" s="29" t="s">
        <v>23</v>
      </c>
      <c r="C15" s="350">
        <v>284</v>
      </c>
      <c r="D15" s="350"/>
      <c r="E15" s="350">
        <v>185</v>
      </c>
      <c r="F15" s="350"/>
      <c r="G15" s="350">
        <v>61</v>
      </c>
      <c r="H15" s="350"/>
      <c r="I15" s="54">
        <f t="shared" si="3"/>
        <v>530</v>
      </c>
    </row>
    <row r="16" spans="2:9" ht="16.5" thickBot="1" x14ac:dyDescent="0.3">
      <c r="B16" s="29" t="s">
        <v>24</v>
      </c>
      <c r="C16" s="347">
        <v>57</v>
      </c>
      <c r="D16" s="348"/>
      <c r="E16" s="347">
        <v>128</v>
      </c>
      <c r="F16" s="355"/>
      <c r="G16" s="348">
        <v>12</v>
      </c>
      <c r="H16" s="348"/>
      <c r="I16" s="54">
        <f t="shared" si="3"/>
        <v>197</v>
      </c>
    </row>
    <row r="17" spans="2:9" ht="16.5" thickBot="1" x14ac:dyDescent="0.3">
      <c r="B17" s="29" t="s">
        <v>25</v>
      </c>
      <c r="C17" s="349">
        <v>0</v>
      </c>
      <c r="D17" s="349"/>
      <c r="E17" s="349">
        <v>0</v>
      </c>
      <c r="F17" s="349"/>
      <c r="G17" s="349">
        <v>0</v>
      </c>
      <c r="H17" s="349"/>
      <c r="I17" s="54">
        <f t="shared" si="3"/>
        <v>0</v>
      </c>
    </row>
    <row r="18" spans="2:9" ht="16.5" thickBot="1" x14ac:dyDescent="0.3">
      <c r="B18" s="29" t="s">
        <v>26</v>
      </c>
      <c r="C18" s="349">
        <v>0</v>
      </c>
      <c r="D18" s="349"/>
      <c r="E18" s="349">
        <v>0</v>
      </c>
      <c r="F18" s="349"/>
      <c r="G18" s="349">
        <v>0</v>
      </c>
      <c r="H18" s="349"/>
      <c r="I18" s="54">
        <f t="shared" si="3"/>
        <v>0</v>
      </c>
    </row>
    <row r="19" spans="2:9" ht="16.5" thickBot="1" x14ac:dyDescent="0.3">
      <c r="B19" s="29" t="s">
        <v>27</v>
      </c>
      <c r="C19" s="350">
        <v>150</v>
      </c>
      <c r="D19" s="350"/>
      <c r="E19" s="350">
        <v>307</v>
      </c>
      <c r="F19" s="350"/>
      <c r="G19" s="350">
        <v>16</v>
      </c>
      <c r="H19" s="350"/>
      <c r="I19" s="54">
        <f t="shared" si="3"/>
        <v>473</v>
      </c>
    </row>
    <row r="20" spans="2:9" ht="16.5" thickBot="1" x14ac:dyDescent="0.3">
      <c r="B20" s="29" t="s">
        <v>28</v>
      </c>
      <c r="C20" s="350">
        <v>335</v>
      </c>
      <c r="D20" s="350"/>
      <c r="E20" s="350">
        <v>206</v>
      </c>
      <c r="F20" s="350"/>
      <c r="G20" s="350">
        <v>29</v>
      </c>
      <c r="H20" s="350"/>
      <c r="I20" s="54">
        <f t="shared" si="3"/>
        <v>570</v>
      </c>
    </row>
    <row r="21" spans="2:9" ht="16.5" thickBot="1" x14ac:dyDescent="0.3">
      <c r="B21" s="29" t="s">
        <v>29</v>
      </c>
      <c r="C21" s="349">
        <v>0</v>
      </c>
      <c r="D21" s="349"/>
      <c r="E21" s="349">
        <v>0</v>
      </c>
      <c r="F21" s="349"/>
      <c r="G21" s="349">
        <v>0</v>
      </c>
      <c r="H21" s="349"/>
      <c r="I21" s="54">
        <f t="shared" si="3"/>
        <v>0</v>
      </c>
    </row>
    <row r="22" spans="2:9" ht="16.5" thickBot="1" x14ac:dyDescent="0.3">
      <c r="B22" s="29" t="s">
        <v>30</v>
      </c>
      <c r="C22" s="349">
        <v>0</v>
      </c>
      <c r="D22" s="349"/>
      <c r="E22" s="349">
        <v>0</v>
      </c>
      <c r="F22" s="349"/>
      <c r="G22" s="349">
        <v>0</v>
      </c>
      <c r="H22" s="349"/>
      <c r="I22" s="54">
        <f t="shared" si="3"/>
        <v>0</v>
      </c>
    </row>
    <row r="23" spans="2:9" ht="16.5" thickBot="1" x14ac:dyDescent="0.3">
      <c r="B23" s="29" t="s">
        <v>31</v>
      </c>
      <c r="C23" s="350">
        <v>171</v>
      </c>
      <c r="D23" s="350"/>
      <c r="E23" s="350">
        <v>125</v>
      </c>
      <c r="F23" s="350"/>
      <c r="G23" s="350">
        <v>12</v>
      </c>
      <c r="H23" s="350"/>
      <c r="I23" s="54">
        <f t="shared" si="3"/>
        <v>308</v>
      </c>
    </row>
    <row r="24" spans="2:9" ht="16.5" thickBot="1" x14ac:dyDescent="0.3">
      <c r="B24" s="29" t="s">
        <v>32</v>
      </c>
      <c r="C24" s="350">
        <v>99</v>
      </c>
      <c r="D24" s="350"/>
      <c r="E24" s="350">
        <v>156</v>
      </c>
      <c r="F24" s="350"/>
      <c r="G24" s="350">
        <v>15</v>
      </c>
      <c r="H24" s="350"/>
      <c r="I24" s="54">
        <f t="shared" si="3"/>
        <v>270</v>
      </c>
    </row>
    <row r="25" spans="2:9" ht="16.5" thickBot="1" x14ac:dyDescent="0.3">
      <c r="B25" s="29" t="s">
        <v>33</v>
      </c>
      <c r="C25" s="354">
        <v>397</v>
      </c>
      <c r="D25" s="354"/>
      <c r="E25" s="354">
        <v>462</v>
      </c>
      <c r="F25" s="354"/>
      <c r="G25" s="354">
        <v>107</v>
      </c>
      <c r="H25" s="354"/>
      <c r="I25" s="54">
        <f t="shared" si="3"/>
        <v>966</v>
      </c>
    </row>
    <row r="26" spans="2:9" ht="16.5" thickBot="1" x14ac:dyDescent="0.3">
      <c r="B26" s="29" t="s">
        <v>34</v>
      </c>
      <c r="C26" s="349">
        <v>0</v>
      </c>
      <c r="D26" s="349"/>
      <c r="E26" s="349">
        <v>0</v>
      </c>
      <c r="F26" s="349"/>
      <c r="G26" s="349">
        <v>0</v>
      </c>
      <c r="H26" s="349"/>
      <c r="I26" s="54">
        <f t="shared" si="3"/>
        <v>0</v>
      </c>
    </row>
    <row r="27" spans="2:9" ht="16.5" thickBot="1" x14ac:dyDescent="0.3">
      <c r="B27" s="29" t="s">
        <v>35</v>
      </c>
      <c r="C27" s="354">
        <v>20</v>
      </c>
      <c r="D27" s="354"/>
      <c r="E27" s="354">
        <v>38</v>
      </c>
      <c r="F27" s="354"/>
      <c r="G27" s="354">
        <v>6</v>
      </c>
      <c r="H27" s="354"/>
      <c r="I27" s="54">
        <f t="shared" si="3"/>
        <v>64</v>
      </c>
    </row>
    <row r="28" spans="2:9" ht="16.5" thickBot="1" x14ac:dyDescent="0.3">
      <c r="B28" s="29" t="s">
        <v>36</v>
      </c>
      <c r="C28" s="349">
        <v>0</v>
      </c>
      <c r="D28" s="349"/>
      <c r="E28" s="349">
        <v>0</v>
      </c>
      <c r="F28" s="349"/>
      <c r="G28" s="349">
        <v>0</v>
      </c>
      <c r="H28" s="349"/>
      <c r="I28" s="54">
        <f t="shared" si="3"/>
        <v>0</v>
      </c>
    </row>
    <row r="29" spans="2:9" ht="16.5" thickBot="1" x14ac:dyDescent="0.3">
      <c r="B29" s="29" t="s">
        <v>37</v>
      </c>
      <c r="C29" s="354">
        <v>851</v>
      </c>
      <c r="D29" s="354"/>
      <c r="E29" s="354">
        <v>405</v>
      </c>
      <c r="F29" s="354"/>
      <c r="G29" s="354">
        <v>144</v>
      </c>
      <c r="H29" s="354"/>
      <c r="I29" s="54">
        <f t="shared" si="3"/>
        <v>1400</v>
      </c>
    </row>
    <row r="30" spans="2:9" ht="16.5" thickBot="1" x14ac:dyDescent="0.3">
      <c r="B30" s="29" t="s">
        <v>38</v>
      </c>
      <c r="C30" s="347">
        <v>267</v>
      </c>
      <c r="D30" s="348"/>
      <c r="E30" s="347">
        <v>355</v>
      </c>
      <c r="F30" s="355"/>
      <c r="G30" s="348">
        <v>84</v>
      </c>
      <c r="H30" s="348"/>
      <c r="I30" s="54">
        <f t="shared" si="3"/>
        <v>706</v>
      </c>
    </row>
    <row r="31" spans="2:9" ht="16.5" thickBot="1" x14ac:dyDescent="0.3">
      <c r="B31" s="29" t="s">
        <v>39</v>
      </c>
      <c r="C31" s="347">
        <v>587</v>
      </c>
      <c r="D31" s="348"/>
      <c r="E31" s="347">
        <v>675</v>
      </c>
      <c r="F31" s="355"/>
      <c r="G31" s="348">
        <v>90</v>
      </c>
      <c r="H31" s="348"/>
      <c r="I31" s="54">
        <f t="shared" si="3"/>
        <v>1352</v>
      </c>
    </row>
    <row r="32" spans="2:9" ht="30.75" customHeight="1" thickBot="1" x14ac:dyDescent="0.3">
      <c r="B32" s="30" t="s">
        <v>5</v>
      </c>
      <c r="C32" s="353">
        <f>SUM(C9:C31)</f>
        <v>9465</v>
      </c>
      <c r="D32" s="353"/>
      <c r="E32" s="353">
        <f t="shared" ref="E32" si="4">SUM(E9:E31)</f>
        <v>7394</v>
      </c>
      <c r="F32" s="353"/>
      <c r="G32" s="353">
        <f t="shared" ref="G32" si="5">SUM(G9:G31)</f>
        <v>1877</v>
      </c>
      <c r="H32" s="353"/>
      <c r="I32" s="55">
        <f>SUM(C32:H32)</f>
        <v>18736</v>
      </c>
    </row>
    <row r="33" spans="2:9" ht="16.5" thickBot="1" x14ac:dyDescent="0.3">
      <c r="C33" s="53"/>
      <c r="D33" s="53"/>
      <c r="E33" s="53"/>
      <c r="F33" s="53"/>
      <c r="G33" s="53"/>
      <c r="H33" s="53"/>
      <c r="I33" s="56"/>
    </row>
    <row r="34" spans="2:9" ht="23.25" customHeight="1" thickBot="1" x14ac:dyDescent="0.3">
      <c r="B34" s="16" t="s">
        <v>15</v>
      </c>
      <c r="C34" s="366">
        <f>SUM(C7+C32)</f>
        <v>21608</v>
      </c>
      <c r="D34" s="367"/>
      <c r="E34" s="366">
        <f t="shared" ref="E34" si="6">SUM(E7+E32)</f>
        <v>10716</v>
      </c>
      <c r="F34" s="367"/>
      <c r="G34" s="366">
        <f t="shared" ref="G34" si="7">SUM(G7+G32)</f>
        <v>4250</v>
      </c>
      <c r="H34" s="367"/>
      <c r="I34" s="57">
        <f>SUM(I7+I32)</f>
        <v>36574</v>
      </c>
    </row>
  </sheetData>
  <mergeCells count="88">
    <mergeCell ref="E28:F28"/>
    <mergeCell ref="G13:H13"/>
    <mergeCell ref="G14:H14"/>
    <mergeCell ref="E10:F10"/>
    <mergeCell ref="E11:F11"/>
    <mergeCell ref="E12:F12"/>
    <mergeCell ref="E13:F13"/>
    <mergeCell ref="E14:F14"/>
    <mergeCell ref="E7:F7"/>
    <mergeCell ref="C34:D34"/>
    <mergeCell ref="E34:F34"/>
    <mergeCell ref="G34:H34"/>
    <mergeCell ref="C24:D24"/>
    <mergeCell ref="E24:F24"/>
    <mergeCell ref="G24:H24"/>
    <mergeCell ref="G25:H25"/>
    <mergeCell ref="G26:H26"/>
    <mergeCell ref="G27:H27"/>
    <mergeCell ref="G28:H28"/>
    <mergeCell ref="C28:D28"/>
    <mergeCell ref="C29:D29"/>
    <mergeCell ref="E25:F25"/>
    <mergeCell ref="E26:F26"/>
    <mergeCell ref="E27:F27"/>
    <mergeCell ref="G4:H4"/>
    <mergeCell ref="G5:H5"/>
    <mergeCell ref="G6:H6"/>
    <mergeCell ref="C20:D20"/>
    <mergeCell ref="C21:D21"/>
    <mergeCell ref="C17:D17"/>
    <mergeCell ref="C18:D18"/>
    <mergeCell ref="C19:D19"/>
    <mergeCell ref="C4:D4"/>
    <mergeCell ref="C5:D5"/>
    <mergeCell ref="C6:D6"/>
    <mergeCell ref="C9:D9"/>
    <mergeCell ref="E9:F9"/>
    <mergeCell ref="E4:F4"/>
    <mergeCell ref="E5:F5"/>
    <mergeCell ref="E6:F6"/>
    <mergeCell ref="C22:D22"/>
    <mergeCell ref="C7:D7"/>
    <mergeCell ref="G10:H10"/>
    <mergeCell ref="C10:D10"/>
    <mergeCell ref="G7:H7"/>
    <mergeCell ref="G9:H9"/>
    <mergeCell ref="C16:D16"/>
    <mergeCell ref="E16:F16"/>
    <mergeCell ref="G16:H16"/>
    <mergeCell ref="G15:H15"/>
    <mergeCell ref="E15:F15"/>
    <mergeCell ref="C15:D15"/>
    <mergeCell ref="G11:H11"/>
    <mergeCell ref="G12:H12"/>
    <mergeCell ref="C14:D14"/>
    <mergeCell ref="E17:F17"/>
    <mergeCell ref="C32:D32"/>
    <mergeCell ref="C23:D23"/>
    <mergeCell ref="G29:H29"/>
    <mergeCell ref="G31:H31"/>
    <mergeCell ref="G32:H32"/>
    <mergeCell ref="E31:F31"/>
    <mergeCell ref="E32:F32"/>
    <mergeCell ref="E29:F29"/>
    <mergeCell ref="C25:D25"/>
    <mergeCell ref="C26:D26"/>
    <mergeCell ref="C27:D27"/>
    <mergeCell ref="G23:H23"/>
    <mergeCell ref="E23:F23"/>
    <mergeCell ref="C30:D30"/>
    <mergeCell ref="G30:H30"/>
    <mergeCell ref="E30:F30"/>
    <mergeCell ref="B2:I2"/>
    <mergeCell ref="C31:D31"/>
    <mergeCell ref="G22:H22"/>
    <mergeCell ref="E18:F18"/>
    <mergeCell ref="E19:F19"/>
    <mergeCell ref="E20:F20"/>
    <mergeCell ref="E21:F21"/>
    <mergeCell ref="E22:F22"/>
    <mergeCell ref="G17:H17"/>
    <mergeCell ref="G18:H18"/>
    <mergeCell ref="G19:H19"/>
    <mergeCell ref="G20:H20"/>
    <mergeCell ref="G21:H21"/>
    <mergeCell ref="C11:D11"/>
    <mergeCell ref="C12:D12"/>
    <mergeCell ref="C13:D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workbookViewId="0">
      <pane ySplit="4" topLeftCell="A5" activePane="bottomLeft" state="frozen"/>
      <selection pane="bottomLeft" activeCell="N29" sqref="N29"/>
    </sheetView>
  </sheetViews>
  <sheetFormatPr defaultRowHeight="15" x14ac:dyDescent="0.25"/>
  <cols>
    <col min="1" max="1" width="1.85546875" customWidth="1"/>
    <col min="2" max="2" width="22.42578125" customWidth="1"/>
    <col min="3" max="3" width="17.28515625" customWidth="1"/>
    <col min="4" max="4" width="17.140625" customWidth="1"/>
    <col min="5" max="5" width="15.42578125" customWidth="1"/>
    <col min="6" max="6" width="18.85546875" customWidth="1"/>
    <col min="7" max="7" width="8.5703125" customWidth="1"/>
    <col min="8" max="8" width="7.5703125" customWidth="1"/>
  </cols>
  <sheetData>
    <row r="2" spans="2:10" ht="37.5" customHeight="1" thickBot="1" x14ac:dyDescent="0.3">
      <c r="B2" s="373" t="s">
        <v>73</v>
      </c>
      <c r="C2" s="373"/>
      <c r="D2" s="374"/>
      <c r="E2" s="247"/>
      <c r="F2" s="247"/>
      <c r="G2" s="247"/>
      <c r="H2" s="247"/>
      <c r="I2" s="247"/>
      <c r="J2" s="247"/>
    </row>
    <row r="3" spans="2:10" ht="27" customHeight="1" thickBot="1" x14ac:dyDescent="0.3">
      <c r="B3" s="387" t="s">
        <v>51</v>
      </c>
      <c r="C3" s="384" t="s">
        <v>17</v>
      </c>
      <c r="D3" s="385"/>
      <c r="E3" s="386"/>
      <c r="F3" s="40"/>
      <c r="G3" s="287" t="s">
        <v>16</v>
      </c>
      <c r="H3" s="390"/>
      <c r="I3" s="391"/>
      <c r="J3" s="288"/>
    </row>
    <row r="4" spans="2:10" ht="25.5" customHeight="1" thickBot="1" x14ac:dyDescent="0.3">
      <c r="B4" s="267"/>
      <c r="C4" s="1" t="s">
        <v>56</v>
      </c>
      <c r="D4" s="1" t="s">
        <v>57</v>
      </c>
      <c r="E4" s="1" t="s">
        <v>58</v>
      </c>
      <c r="F4" s="39" t="s">
        <v>5</v>
      </c>
      <c r="G4" s="184" t="s">
        <v>60</v>
      </c>
      <c r="H4" s="288"/>
      <c r="I4" s="287" t="s">
        <v>61</v>
      </c>
      <c r="J4" s="402"/>
    </row>
    <row r="5" spans="2:10" ht="21.95" customHeight="1" thickBot="1" x14ac:dyDescent="0.3">
      <c r="B5" s="5" t="s">
        <v>52</v>
      </c>
      <c r="C5" s="128">
        <v>713892402.45000005</v>
      </c>
      <c r="D5" s="128">
        <v>31306511.039999999</v>
      </c>
      <c r="E5" s="128">
        <v>64934597.969999999</v>
      </c>
      <c r="F5" s="111">
        <f t="shared" ref="F5:F8" si="0">SUM(C5:E5)</f>
        <v>810133511.46000004</v>
      </c>
      <c r="G5" s="399">
        <v>0</v>
      </c>
      <c r="H5" s="400"/>
      <c r="I5" s="399">
        <v>0</v>
      </c>
      <c r="J5" s="400"/>
    </row>
    <row r="6" spans="2:10" ht="21.95" customHeight="1" thickBot="1" x14ac:dyDescent="0.3">
      <c r="B6" s="8" t="s">
        <v>53</v>
      </c>
      <c r="C6" s="31">
        <v>0</v>
      </c>
      <c r="D6" s="31">
        <v>0</v>
      </c>
      <c r="E6" s="31">
        <v>0</v>
      </c>
      <c r="F6" s="111">
        <f t="shared" si="0"/>
        <v>0</v>
      </c>
      <c r="G6" s="399">
        <v>29002966.32</v>
      </c>
      <c r="H6" s="400"/>
      <c r="I6" s="399">
        <v>896180.09</v>
      </c>
      <c r="J6" s="400"/>
    </row>
    <row r="7" spans="2:10" ht="21.95" customHeight="1" thickBot="1" x14ac:dyDescent="0.3">
      <c r="B7" s="14" t="s">
        <v>54</v>
      </c>
      <c r="C7" s="24">
        <v>0</v>
      </c>
      <c r="D7" s="24">
        <v>0</v>
      </c>
      <c r="E7" s="24">
        <v>0</v>
      </c>
      <c r="F7" s="111">
        <f t="shared" si="0"/>
        <v>0</v>
      </c>
      <c r="G7" s="399">
        <v>29599142.800000001</v>
      </c>
      <c r="H7" s="400"/>
      <c r="I7" s="399">
        <v>0</v>
      </c>
      <c r="J7" s="400"/>
    </row>
    <row r="8" spans="2:10" ht="21.95" customHeight="1" thickBot="1" x14ac:dyDescent="0.3">
      <c r="B8" s="11"/>
      <c r="C8" s="24">
        <f>SUM(C5+C6+C7)</f>
        <v>713892402.45000005</v>
      </c>
      <c r="D8" s="24">
        <f t="shared" ref="D8:E8" si="1">SUM(D5+D6+D7)</f>
        <v>31306511.039999999</v>
      </c>
      <c r="E8" s="24">
        <f t="shared" si="1"/>
        <v>64934597.969999999</v>
      </c>
      <c r="F8" s="111">
        <f t="shared" si="0"/>
        <v>810133511.46000004</v>
      </c>
      <c r="G8" s="399">
        <f>SUM(G5:G7)</f>
        <v>58602109.120000005</v>
      </c>
      <c r="H8" s="401"/>
      <c r="I8" s="399">
        <f>SUM(I5:I7)</f>
        <v>896180.09</v>
      </c>
      <c r="J8" s="401"/>
    </row>
    <row r="9" spans="2:10" ht="21.95" customHeight="1" thickBot="1" x14ac:dyDescent="0.3">
      <c r="B9" s="10"/>
      <c r="C9" s="377">
        <f>SUM(C8:E8)</f>
        <v>810133511.46000004</v>
      </c>
      <c r="D9" s="378"/>
      <c r="E9" s="379"/>
      <c r="F9" s="45"/>
      <c r="G9" s="398"/>
      <c r="H9" s="288"/>
      <c r="I9" s="398"/>
      <c r="J9" s="288"/>
    </row>
    <row r="10" spans="2:10" ht="12" customHeight="1" thickBot="1" x14ac:dyDescent="0.3">
      <c r="B10" s="10"/>
      <c r="C10" s="9"/>
      <c r="D10" s="9"/>
      <c r="E10" s="9"/>
      <c r="F10" s="9"/>
    </row>
    <row r="11" spans="2:10" ht="21.95" customHeight="1" thickBot="1" x14ac:dyDescent="0.3">
      <c r="B11" s="2" t="s">
        <v>23</v>
      </c>
      <c r="C11" s="140">
        <v>13256522.220000001</v>
      </c>
      <c r="D11" s="140">
        <v>2525684.54</v>
      </c>
      <c r="E11" s="140">
        <v>0</v>
      </c>
      <c r="F11" s="112">
        <f>SUM(C11:E11)</f>
        <v>15782206.760000002</v>
      </c>
      <c r="G11" s="388">
        <v>0</v>
      </c>
      <c r="H11" s="389"/>
      <c r="I11" s="396">
        <v>0</v>
      </c>
      <c r="J11" s="397"/>
    </row>
    <row r="12" spans="2:10" ht="21.95" customHeight="1" thickBot="1" x14ac:dyDescent="0.3">
      <c r="B12" s="2" t="s">
        <v>24</v>
      </c>
      <c r="C12" s="116">
        <v>8555910.0299999993</v>
      </c>
      <c r="D12" s="116">
        <v>1285210.78</v>
      </c>
      <c r="E12" s="116">
        <v>0</v>
      </c>
      <c r="F12" s="112">
        <f>SUM(C12:E12)</f>
        <v>9841120.8099999987</v>
      </c>
      <c r="G12" s="388">
        <v>0</v>
      </c>
      <c r="H12" s="389"/>
      <c r="I12" s="392">
        <v>0</v>
      </c>
      <c r="J12" s="393"/>
    </row>
    <row r="13" spans="2:10" ht="21.95" customHeight="1" thickBot="1" x14ac:dyDescent="0.3">
      <c r="B13" s="2" t="s">
        <v>25</v>
      </c>
      <c r="C13" s="123">
        <v>87092200.109999999</v>
      </c>
      <c r="D13" s="123">
        <v>10204033.949999999</v>
      </c>
      <c r="E13" s="123">
        <v>1692975.97</v>
      </c>
      <c r="F13" s="112">
        <f t="shared" ref="F13:F33" si="2">SUM(C13:E13)</f>
        <v>98989210.030000001</v>
      </c>
      <c r="G13" s="388">
        <v>0</v>
      </c>
      <c r="H13" s="389"/>
      <c r="I13" s="392">
        <v>0</v>
      </c>
      <c r="J13" s="393"/>
    </row>
    <row r="14" spans="2:10" ht="21.95" customHeight="1" thickBot="1" x14ac:dyDescent="0.3">
      <c r="B14" s="2" t="s">
        <v>26</v>
      </c>
      <c r="C14" s="116">
        <v>40431352.920000002</v>
      </c>
      <c r="D14" s="116">
        <v>441672.23</v>
      </c>
      <c r="E14" s="116">
        <v>3402157.56</v>
      </c>
      <c r="F14" s="112">
        <f t="shared" si="2"/>
        <v>44275182.710000001</v>
      </c>
      <c r="G14" s="388">
        <v>0</v>
      </c>
      <c r="H14" s="389"/>
      <c r="I14" s="392">
        <v>0</v>
      </c>
      <c r="J14" s="393"/>
    </row>
    <row r="15" spans="2:10" ht="21.95" customHeight="1" thickBot="1" x14ac:dyDescent="0.3">
      <c r="B15" s="2" t="s">
        <v>27</v>
      </c>
      <c r="C15" s="123">
        <v>4753658</v>
      </c>
      <c r="D15" s="123">
        <f>693790.66+154921.83</f>
        <v>848712.49</v>
      </c>
      <c r="E15" s="123">
        <v>0</v>
      </c>
      <c r="F15" s="112">
        <f t="shared" si="2"/>
        <v>5602370.4900000002</v>
      </c>
      <c r="G15" s="388">
        <v>0</v>
      </c>
      <c r="H15" s="389"/>
      <c r="I15" s="392">
        <v>0</v>
      </c>
      <c r="J15" s="393"/>
    </row>
    <row r="16" spans="2:10" ht="21.95" customHeight="1" thickBot="1" x14ac:dyDescent="0.3">
      <c r="B16" s="2" t="s">
        <v>28</v>
      </c>
      <c r="C16" s="138">
        <v>14399626.32</v>
      </c>
      <c r="D16" s="138">
        <v>1584355.31</v>
      </c>
      <c r="E16" s="138">
        <v>91189.65</v>
      </c>
      <c r="F16" s="112">
        <f t="shared" si="2"/>
        <v>16075171.280000001</v>
      </c>
      <c r="G16" s="410">
        <v>185.18</v>
      </c>
      <c r="H16" s="411"/>
      <c r="I16" s="394">
        <v>0</v>
      </c>
      <c r="J16" s="395"/>
    </row>
    <row r="17" spans="2:10" ht="21.95" customHeight="1" thickBot="1" x14ac:dyDescent="0.3">
      <c r="B17" s="2" t="s">
        <v>29</v>
      </c>
      <c r="C17" s="123">
        <v>54554428.619999997</v>
      </c>
      <c r="D17" s="123">
        <v>16797230.32</v>
      </c>
      <c r="E17" s="123">
        <v>0</v>
      </c>
      <c r="F17" s="112">
        <f t="shared" si="2"/>
        <v>71351658.939999998</v>
      </c>
      <c r="G17" s="388">
        <v>0</v>
      </c>
      <c r="H17" s="412"/>
      <c r="I17" s="392">
        <v>0</v>
      </c>
      <c r="J17" s="393"/>
    </row>
    <row r="18" spans="2:10" ht="21.95" customHeight="1" thickBot="1" x14ac:dyDescent="0.3">
      <c r="B18" s="2" t="s">
        <v>30</v>
      </c>
      <c r="C18" s="141">
        <v>40015471.640000001</v>
      </c>
      <c r="D18" s="138">
        <v>6159019.4900000002</v>
      </c>
      <c r="E18" s="138">
        <v>0</v>
      </c>
      <c r="F18" s="139">
        <f t="shared" si="2"/>
        <v>46174491.130000003</v>
      </c>
      <c r="G18" s="388">
        <v>0</v>
      </c>
      <c r="H18" s="389"/>
      <c r="I18" s="392">
        <v>0</v>
      </c>
      <c r="J18" s="393"/>
    </row>
    <row r="19" spans="2:10" ht="21.95" customHeight="1" thickBot="1" x14ac:dyDescent="0.3">
      <c r="B19" s="2" t="s">
        <v>31</v>
      </c>
      <c r="C19" s="116">
        <v>6220300.9000000004</v>
      </c>
      <c r="D19" s="116">
        <v>1441523.23</v>
      </c>
      <c r="E19" s="116">
        <v>54590.25</v>
      </c>
      <c r="F19" s="125">
        <f t="shared" si="2"/>
        <v>7716414.3800000008</v>
      </c>
      <c r="G19" s="413">
        <v>0</v>
      </c>
      <c r="H19" s="414"/>
      <c r="I19" s="403">
        <v>0</v>
      </c>
      <c r="J19" s="404"/>
    </row>
    <row r="20" spans="2:10" ht="21.95" customHeight="1" thickBot="1" x14ac:dyDescent="0.3">
      <c r="B20" s="2" t="s">
        <v>32</v>
      </c>
      <c r="C20" s="116">
        <v>2843950.9</v>
      </c>
      <c r="D20" s="116">
        <v>360838.69</v>
      </c>
      <c r="E20" s="116">
        <v>0</v>
      </c>
      <c r="F20" s="125">
        <f t="shared" si="2"/>
        <v>3204789.59</v>
      </c>
      <c r="G20" s="388">
        <v>0</v>
      </c>
      <c r="H20" s="389"/>
      <c r="I20" s="392">
        <v>0</v>
      </c>
      <c r="J20" s="393"/>
    </row>
    <row r="21" spans="2:10" ht="21.95" customHeight="1" thickBot="1" x14ac:dyDescent="0.3">
      <c r="B21" s="2" t="s">
        <v>33</v>
      </c>
      <c r="C21" s="131">
        <v>25491281.059999999</v>
      </c>
      <c r="D21" s="132">
        <v>188302.62</v>
      </c>
      <c r="E21" s="133">
        <v>45279.71</v>
      </c>
      <c r="F21" s="134">
        <f t="shared" si="2"/>
        <v>25724863.390000001</v>
      </c>
      <c r="G21" s="388">
        <v>0</v>
      </c>
      <c r="H21" s="389"/>
      <c r="I21" s="392">
        <v>0</v>
      </c>
      <c r="J21" s="393"/>
    </row>
    <row r="22" spans="2:10" ht="21.95" customHeight="1" thickBot="1" x14ac:dyDescent="0.3">
      <c r="B22" s="2" t="s">
        <v>34</v>
      </c>
      <c r="C22" s="135">
        <v>23166561.309999999</v>
      </c>
      <c r="D22" s="136">
        <v>5235230.59</v>
      </c>
      <c r="E22" s="136">
        <v>633939.86</v>
      </c>
      <c r="F22" s="134">
        <f t="shared" si="2"/>
        <v>29035731.759999998</v>
      </c>
      <c r="G22" s="388">
        <v>0</v>
      </c>
      <c r="H22" s="389"/>
      <c r="I22" s="392">
        <v>0</v>
      </c>
      <c r="J22" s="393"/>
    </row>
    <row r="23" spans="2:10" ht="21.95" customHeight="1" thickBot="1" x14ac:dyDescent="0.3">
      <c r="B23" s="2" t="s">
        <v>35</v>
      </c>
      <c r="C23" s="130">
        <v>3458875.41</v>
      </c>
      <c r="D23" s="132">
        <v>0</v>
      </c>
      <c r="E23" s="137">
        <v>0</v>
      </c>
      <c r="F23" s="134">
        <f t="shared" si="2"/>
        <v>3458875.41</v>
      </c>
      <c r="G23" s="392">
        <v>0</v>
      </c>
      <c r="H23" s="415"/>
      <c r="I23" s="392">
        <v>0</v>
      </c>
      <c r="J23" s="393"/>
    </row>
    <row r="24" spans="2:10" ht="21.95" customHeight="1" thickBot="1" x14ac:dyDescent="0.3">
      <c r="B24" s="2" t="s">
        <v>36</v>
      </c>
      <c r="C24" s="116">
        <v>56400989.700000003</v>
      </c>
      <c r="D24" s="116">
        <v>16994697.609999999</v>
      </c>
      <c r="E24" s="116">
        <v>1154197.3500000001</v>
      </c>
      <c r="F24" s="112">
        <f t="shared" si="2"/>
        <v>74549884.659999996</v>
      </c>
      <c r="G24" s="388">
        <v>0</v>
      </c>
      <c r="H24" s="389"/>
      <c r="I24" s="392">
        <v>0</v>
      </c>
      <c r="J24" s="393"/>
    </row>
    <row r="25" spans="2:10" ht="21.95" customHeight="1" thickBot="1" x14ac:dyDescent="0.3">
      <c r="B25" s="2" t="s">
        <v>37</v>
      </c>
      <c r="C25" s="91">
        <v>30838721.539999999</v>
      </c>
      <c r="D25" s="92">
        <v>1791505.6</v>
      </c>
      <c r="E25" s="126">
        <v>32156.86</v>
      </c>
      <c r="F25" s="112">
        <f t="shared" si="2"/>
        <v>32662384</v>
      </c>
      <c r="G25" s="405">
        <f>'[1]BÜTÇE GEL.GİD.'!F11</f>
        <v>0</v>
      </c>
      <c r="H25" s="406"/>
      <c r="I25" s="405">
        <f>'[1]BÜTÇE GEL.GİD.'!H11</f>
        <v>0</v>
      </c>
      <c r="J25" s="406"/>
    </row>
    <row r="26" spans="2:10" ht="21.95" customHeight="1" thickBot="1" x14ac:dyDescent="0.3">
      <c r="B26" s="2" t="s">
        <v>38</v>
      </c>
      <c r="C26" s="138">
        <v>12479108.640000001</v>
      </c>
      <c r="D26" s="138">
        <v>2918284.89</v>
      </c>
      <c r="E26" s="138">
        <v>0</v>
      </c>
      <c r="F26" s="112">
        <f t="shared" si="2"/>
        <v>15397393.530000001</v>
      </c>
      <c r="G26" s="388">
        <v>0</v>
      </c>
      <c r="H26" s="389"/>
      <c r="I26" s="392">
        <v>0</v>
      </c>
      <c r="J26" s="393"/>
    </row>
    <row r="27" spans="2:10" ht="21.95" customHeight="1" thickBot="1" x14ac:dyDescent="0.3">
      <c r="B27" s="2" t="s">
        <v>39</v>
      </c>
      <c r="C27" s="117">
        <v>59705825.5</v>
      </c>
      <c r="D27" s="142">
        <v>4604677.99</v>
      </c>
      <c r="E27" s="124">
        <v>626734.68000000005</v>
      </c>
      <c r="F27" s="112">
        <f t="shared" si="2"/>
        <v>64937238.170000002</v>
      </c>
      <c r="G27" s="416">
        <v>9013.17</v>
      </c>
      <c r="H27" s="389"/>
      <c r="I27" s="392">
        <v>0</v>
      </c>
      <c r="J27" s="393"/>
    </row>
    <row r="28" spans="2:10" ht="21.95" customHeight="1" thickBot="1" x14ac:dyDescent="0.3">
      <c r="B28" s="48" t="s">
        <v>40</v>
      </c>
      <c r="C28" s="118">
        <v>0</v>
      </c>
      <c r="D28" s="119">
        <v>0</v>
      </c>
      <c r="E28" s="120">
        <v>0</v>
      </c>
      <c r="F28" s="112">
        <f t="shared" si="2"/>
        <v>0</v>
      </c>
      <c r="G28" s="420">
        <v>4726720.4800000004</v>
      </c>
      <c r="H28" s="420"/>
      <c r="I28" s="418">
        <v>0</v>
      </c>
      <c r="J28" s="418"/>
    </row>
    <row r="29" spans="2:10" ht="21.95" customHeight="1" thickBot="1" x14ac:dyDescent="0.3">
      <c r="B29" s="48" t="s">
        <v>41</v>
      </c>
      <c r="C29" s="143">
        <v>679238.15</v>
      </c>
      <c r="D29" s="143">
        <v>49675.360000000001</v>
      </c>
      <c r="E29" s="143">
        <v>0</v>
      </c>
      <c r="F29" s="112">
        <f t="shared" si="2"/>
        <v>728913.51</v>
      </c>
      <c r="G29" s="421">
        <v>302640.64000000001</v>
      </c>
      <c r="H29" s="421"/>
      <c r="I29" s="419">
        <v>473.41</v>
      </c>
      <c r="J29" s="419"/>
    </row>
    <row r="30" spans="2:10" ht="21.95" customHeight="1" thickBot="1" x14ac:dyDescent="0.3">
      <c r="B30" s="48" t="s">
        <v>42</v>
      </c>
      <c r="C30" s="113">
        <v>881643.98</v>
      </c>
      <c r="D30" s="114">
        <v>203431.65</v>
      </c>
      <c r="E30" s="114">
        <v>0</v>
      </c>
      <c r="F30" s="112">
        <f t="shared" si="2"/>
        <v>1085075.6299999999</v>
      </c>
      <c r="G30" s="423">
        <v>2989942.73</v>
      </c>
      <c r="H30" s="424"/>
      <c r="I30" s="392">
        <v>0</v>
      </c>
      <c r="J30" s="393"/>
    </row>
    <row r="31" spans="2:10" ht="21.95" customHeight="1" thickBot="1" x14ac:dyDescent="0.3">
      <c r="B31" s="48" t="s">
        <v>43</v>
      </c>
      <c r="C31" s="121">
        <v>0</v>
      </c>
      <c r="D31" s="121">
        <v>0</v>
      </c>
      <c r="E31" s="121">
        <v>0</v>
      </c>
      <c r="F31" s="112">
        <f t="shared" si="2"/>
        <v>0</v>
      </c>
      <c r="G31" s="388">
        <v>0</v>
      </c>
      <c r="H31" s="389"/>
      <c r="I31" s="392">
        <v>0</v>
      </c>
      <c r="J31" s="393"/>
    </row>
    <row r="32" spans="2:10" ht="21.95" customHeight="1" thickBot="1" x14ac:dyDescent="0.3">
      <c r="B32" s="48" t="s">
        <v>44</v>
      </c>
      <c r="C32" s="24">
        <v>0</v>
      </c>
      <c r="D32" s="122">
        <v>0</v>
      </c>
      <c r="E32" s="26">
        <v>0</v>
      </c>
      <c r="F32" s="112">
        <f t="shared" si="2"/>
        <v>0</v>
      </c>
      <c r="G32" s="422">
        <v>2997021.68</v>
      </c>
      <c r="H32" s="422"/>
      <c r="I32" s="417">
        <v>422.49</v>
      </c>
      <c r="J32" s="417"/>
    </row>
    <row r="33" spans="2:10" ht="21.95" customHeight="1" thickBot="1" x14ac:dyDescent="0.3">
      <c r="B33" s="48" t="s">
        <v>55</v>
      </c>
      <c r="C33" s="24">
        <v>0</v>
      </c>
      <c r="D33" s="122">
        <v>0</v>
      </c>
      <c r="E33" s="26">
        <v>0</v>
      </c>
      <c r="F33" s="112">
        <f t="shared" si="2"/>
        <v>0</v>
      </c>
      <c r="G33" s="396">
        <v>7224470.8099999996</v>
      </c>
      <c r="H33" s="369"/>
      <c r="I33" s="392">
        <v>0</v>
      </c>
      <c r="J33" s="393"/>
    </row>
    <row r="34" spans="2:10" ht="21.95" customHeight="1" thickBot="1" x14ac:dyDescent="0.3">
      <c r="B34" s="12" t="s">
        <v>5</v>
      </c>
      <c r="C34" s="24">
        <f>SUM(C11:C33)</f>
        <v>485225666.94999999</v>
      </c>
      <c r="D34" s="24">
        <f>SUM(D11:D33)</f>
        <v>73634087.339999989</v>
      </c>
      <c r="E34" s="24">
        <f>SUM(E11:E33)</f>
        <v>7733221.8900000015</v>
      </c>
      <c r="F34" s="112">
        <f t="shared" ref="F34" si="3">SUM(C34:E34)</f>
        <v>566592976.17999995</v>
      </c>
      <c r="G34" s="388">
        <f>SUM(G11:G33)</f>
        <v>18249994.689999998</v>
      </c>
      <c r="H34" s="389"/>
      <c r="I34" s="368">
        <f>SUM(I11:I33)</f>
        <v>895.90000000000009</v>
      </c>
      <c r="J34" s="407"/>
    </row>
    <row r="35" spans="2:10" ht="21.95" customHeight="1" thickBot="1" x14ac:dyDescent="0.3">
      <c r="B35" s="13"/>
      <c r="C35" s="377">
        <f>SUM(C34:E34)</f>
        <v>566592976.17999995</v>
      </c>
      <c r="D35" s="380"/>
      <c r="E35" s="381"/>
      <c r="F35" s="46"/>
      <c r="G35" s="184"/>
      <c r="H35" s="288"/>
      <c r="I35" s="408"/>
      <c r="J35" s="409"/>
    </row>
    <row r="36" spans="2:10" ht="21.95" customHeight="1" thickBot="1" x14ac:dyDescent="0.3">
      <c r="B36" s="23"/>
      <c r="C36" s="25"/>
      <c r="D36" s="32"/>
      <c r="E36" s="33"/>
      <c r="F36" s="33"/>
    </row>
    <row r="37" spans="2:10" ht="31.5" customHeight="1" thickBot="1" x14ac:dyDescent="0.3">
      <c r="B37" s="6" t="s">
        <v>5</v>
      </c>
      <c r="C37" s="26">
        <f t="shared" ref="C37:I37" si="4">SUM(C8+C34)</f>
        <v>1199118069.4000001</v>
      </c>
      <c r="D37" s="26">
        <f t="shared" si="4"/>
        <v>104940598.38</v>
      </c>
      <c r="E37" s="26">
        <f t="shared" si="4"/>
        <v>72667819.859999999</v>
      </c>
      <c r="F37" s="44"/>
      <c r="G37" s="370">
        <f t="shared" si="4"/>
        <v>76852103.810000002</v>
      </c>
      <c r="H37" s="371"/>
      <c r="I37" s="368">
        <f t="shared" si="4"/>
        <v>897075.99</v>
      </c>
      <c r="J37" s="369"/>
    </row>
    <row r="38" spans="2:10" ht="30.75" customHeight="1" thickBot="1" x14ac:dyDescent="0.3">
      <c r="C38" s="382">
        <f>SUM(C37:E37)</f>
        <v>1376726487.6400001</v>
      </c>
      <c r="D38" s="380"/>
      <c r="E38" s="383"/>
      <c r="F38" s="47"/>
      <c r="G38" s="375"/>
      <c r="H38" s="376"/>
      <c r="I38" s="372"/>
      <c r="J38" s="346"/>
    </row>
  </sheetData>
  <mergeCells count="73">
    <mergeCell ref="G34:H34"/>
    <mergeCell ref="G35:H35"/>
    <mergeCell ref="G29:H29"/>
    <mergeCell ref="G31:H31"/>
    <mergeCell ref="G32:H32"/>
    <mergeCell ref="G33:H33"/>
    <mergeCell ref="G30:H30"/>
    <mergeCell ref="G24:H24"/>
    <mergeCell ref="G25:H25"/>
    <mergeCell ref="G26:H26"/>
    <mergeCell ref="G27:H27"/>
    <mergeCell ref="I32:J32"/>
    <mergeCell ref="I28:J28"/>
    <mergeCell ref="I29:J29"/>
    <mergeCell ref="I30:J30"/>
    <mergeCell ref="I31:J31"/>
    <mergeCell ref="G28:H28"/>
    <mergeCell ref="I33:J33"/>
    <mergeCell ref="I34:J34"/>
    <mergeCell ref="I35:J35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I27:J27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4:J4"/>
    <mergeCell ref="G8:H8"/>
    <mergeCell ref="G5:H5"/>
    <mergeCell ref="G6:H6"/>
    <mergeCell ref="G7:H7"/>
    <mergeCell ref="G4:H4"/>
    <mergeCell ref="I16:J16"/>
    <mergeCell ref="I11:J11"/>
    <mergeCell ref="G9:H9"/>
    <mergeCell ref="I9:J9"/>
    <mergeCell ref="I5:J5"/>
    <mergeCell ref="I6:J6"/>
    <mergeCell ref="I7:J7"/>
    <mergeCell ref="I8:J8"/>
    <mergeCell ref="I37:J37"/>
    <mergeCell ref="G37:H37"/>
    <mergeCell ref="I38:J38"/>
    <mergeCell ref="B2:J2"/>
    <mergeCell ref="G38:H38"/>
    <mergeCell ref="C9:E9"/>
    <mergeCell ref="C35:E35"/>
    <mergeCell ref="C38:E38"/>
    <mergeCell ref="C3:E3"/>
    <mergeCell ref="B3:B4"/>
    <mergeCell ref="G11:H11"/>
    <mergeCell ref="G3:J3"/>
    <mergeCell ref="I12:J12"/>
    <mergeCell ref="I13:J13"/>
    <mergeCell ref="I14:J14"/>
    <mergeCell ref="I15:J15"/>
  </mergeCells>
  <pageMargins left="0.19685039370078741" right="0" top="0" bottom="0" header="0" footer="0"/>
  <pageSetup paperSize="9" scale="75" orientation="portrait" r:id="rId1"/>
  <ignoredErrors>
    <ignoredError sqref="F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asıl tablo</vt:lpstr>
      <vt:lpstr>GELİR</vt:lpstr>
      <vt:lpstr>MÜKELLEF SAY.</vt:lpstr>
      <vt:lpstr>BÜTÇE GEL.GİD.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2018-10-04T11:20:33Z</dcterms:modified>
</cp:coreProperties>
</file>