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sıl tablo" sheetId="7" r:id="rId1"/>
    <sheet name="GELİR" sheetId="2" r:id="rId2"/>
    <sheet name="MÜKELLEF SAY." sheetId="3" r:id="rId3"/>
    <sheet name="MİLE" sheetId="4" r:id="rId4"/>
    <sheet name="MİLE2" sheetId="6" r:id="rId5"/>
    <sheet name="BÜTÇE GEL.GİD." sheetId="5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I21" i="2" l="1"/>
  <c r="I27" i="2" l="1"/>
  <c r="I28" i="2" l="1"/>
  <c r="C33" i="2" l="1"/>
  <c r="G8" i="2" l="1"/>
  <c r="E8" i="2"/>
  <c r="I25" i="5" l="1"/>
  <c r="G25" i="5"/>
  <c r="G34" i="5" l="1"/>
  <c r="I34" i="5"/>
  <c r="G39" i="7" l="1"/>
  <c r="G38" i="7" l="1"/>
  <c r="F25" i="5" l="1"/>
  <c r="F23" i="5" l="1"/>
  <c r="F21" i="5" l="1"/>
  <c r="F5" i="5" l="1"/>
  <c r="F6" i="5"/>
  <c r="F7" i="5"/>
  <c r="F18" i="5" l="1"/>
  <c r="F19" i="5"/>
  <c r="F22" i="5"/>
  <c r="F24" i="5"/>
  <c r="F26" i="5"/>
  <c r="F27" i="5"/>
  <c r="F28" i="5"/>
  <c r="F29" i="5"/>
  <c r="F30" i="5"/>
  <c r="F31" i="5"/>
  <c r="F32" i="5"/>
  <c r="F33" i="5"/>
  <c r="F13" i="5" l="1"/>
  <c r="F14" i="5"/>
  <c r="F15" i="5"/>
  <c r="F16" i="5"/>
  <c r="F17" i="5"/>
  <c r="F12" i="5" l="1"/>
  <c r="F11" i="5" l="1"/>
  <c r="J14" i="7" l="1"/>
  <c r="J13" i="7"/>
  <c r="I14" i="7"/>
  <c r="I13" i="7"/>
  <c r="E15" i="7"/>
  <c r="G15" i="7"/>
  <c r="C15" i="7"/>
  <c r="I15" i="7" l="1"/>
  <c r="J15" i="7"/>
  <c r="E34" i="5"/>
  <c r="C34" i="5"/>
  <c r="I8" i="5"/>
  <c r="I37" i="5" s="1"/>
  <c r="G8" i="5"/>
  <c r="C8" i="2" l="1"/>
  <c r="I6" i="7" l="1"/>
  <c r="I5" i="7"/>
  <c r="G33" i="2" l="1"/>
  <c r="G35" i="2" s="1"/>
  <c r="E33" i="2"/>
  <c r="E35" i="2" s="1"/>
  <c r="D34" i="5" l="1"/>
  <c r="F34" i="5" s="1"/>
  <c r="J40" i="7" l="1"/>
  <c r="H40" i="7"/>
  <c r="G37" i="5" l="1"/>
  <c r="E40" i="7" l="1"/>
  <c r="F40" i="7"/>
  <c r="D40" i="7"/>
  <c r="H44" i="7"/>
  <c r="J32" i="7"/>
  <c r="I32" i="7"/>
  <c r="H32" i="7"/>
  <c r="G32" i="7"/>
  <c r="F32" i="7"/>
  <c r="E32" i="7"/>
  <c r="D32" i="7"/>
  <c r="C32" i="7"/>
  <c r="K31" i="7"/>
  <c r="K30" i="7"/>
  <c r="G27" i="7"/>
  <c r="F27" i="7"/>
  <c r="D27" i="7"/>
  <c r="C27" i="7"/>
  <c r="H26" i="7"/>
  <c r="E26" i="7"/>
  <c r="H25" i="7"/>
  <c r="E25" i="7"/>
  <c r="H20" i="7"/>
  <c r="F20" i="7"/>
  <c r="D20" i="7"/>
  <c r="J19" i="7"/>
  <c r="J18" i="7"/>
  <c r="I8" i="7"/>
  <c r="I7" i="7"/>
  <c r="G7" i="7"/>
  <c r="E7" i="7"/>
  <c r="G40" i="7" l="1"/>
  <c r="E27" i="7"/>
  <c r="I26" i="7"/>
  <c r="H27" i="7"/>
  <c r="J20" i="7"/>
  <c r="I25" i="7"/>
  <c r="K32" i="7"/>
  <c r="I27" i="7" l="1"/>
  <c r="D23" i="6"/>
  <c r="E23" i="6"/>
  <c r="F23" i="6"/>
  <c r="G23" i="6"/>
  <c r="H23" i="6"/>
  <c r="I23" i="6"/>
  <c r="J23" i="6"/>
  <c r="C23" i="6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4"/>
  <c r="I16" i="4" l="1"/>
  <c r="I23" i="4"/>
  <c r="I21" i="4"/>
  <c r="I15" i="4"/>
  <c r="I9" i="4"/>
  <c r="I8" i="4"/>
  <c r="I20" i="4"/>
  <c r="I17" i="4"/>
  <c r="I19" i="4"/>
  <c r="I13" i="4"/>
  <c r="I11" i="4"/>
  <c r="I12" i="4"/>
  <c r="I22" i="4"/>
  <c r="I18" i="4"/>
  <c r="I14" i="4"/>
  <c r="I10" i="4"/>
  <c r="K17" i="6"/>
  <c r="I7" i="4" l="1"/>
  <c r="C35" i="5" l="1"/>
  <c r="C35" i="2" l="1"/>
  <c r="D24" i="4"/>
  <c r="D26" i="4" s="1"/>
  <c r="F24" i="4"/>
  <c r="F26" i="4" s="1"/>
  <c r="G24" i="4"/>
  <c r="G26" i="4" s="1"/>
  <c r="C24" i="4"/>
  <c r="C26" i="4" s="1"/>
  <c r="D25" i="6"/>
  <c r="E25" i="6"/>
  <c r="F25" i="6"/>
  <c r="G25" i="6"/>
  <c r="H25" i="6"/>
  <c r="I25" i="6"/>
  <c r="J25" i="6"/>
  <c r="E32" i="3"/>
  <c r="G32" i="3"/>
  <c r="C32" i="3"/>
  <c r="C25" i="6" l="1"/>
  <c r="I32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9" i="3"/>
  <c r="I6" i="3"/>
  <c r="I5" i="3"/>
  <c r="E7" i="3" l="1"/>
  <c r="E34" i="3" s="1"/>
  <c r="G7" i="3"/>
  <c r="G34" i="3" s="1"/>
  <c r="C7" i="3"/>
  <c r="I7" i="3" l="1"/>
  <c r="I34" i="3" s="1"/>
  <c r="C34" i="3"/>
  <c r="D8" i="5" l="1"/>
  <c r="E8" i="5"/>
  <c r="C8" i="5"/>
  <c r="F8" i="5" l="1"/>
  <c r="C9" i="5"/>
  <c r="E37" i="5"/>
  <c r="D37" i="5"/>
  <c r="C37" i="5"/>
  <c r="C38" i="5" l="1"/>
  <c r="E5" i="4" l="1"/>
  <c r="K21" i="6" l="1"/>
  <c r="K9" i="6" l="1"/>
  <c r="K20" i="6" l="1"/>
  <c r="K14" i="6" l="1"/>
  <c r="K13" i="6" l="1"/>
  <c r="K12" i="6" l="1"/>
  <c r="K10" i="6" l="1"/>
  <c r="K8" i="6" l="1"/>
  <c r="K6" i="6" l="1"/>
  <c r="K19" i="6" l="1"/>
  <c r="K22" i="6"/>
  <c r="K7" i="6"/>
  <c r="K11" i="6"/>
  <c r="K15" i="6"/>
  <c r="K16" i="6"/>
  <c r="K18" i="6"/>
  <c r="K4" i="6"/>
  <c r="K23" i="6" l="1"/>
  <c r="K25" i="6" s="1"/>
  <c r="H5" i="4"/>
  <c r="E24" i="4"/>
  <c r="E26" i="4" l="1"/>
  <c r="H24" i="4"/>
  <c r="H26" i="4" s="1"/>
  <c r="I5" i="4"/>
  <c r="I24" i="4" l="1"/>
  <c r="I26" i="4" s="1"/>
</calcChain>
</file>

<file path=xl/sharedStrings.xml><?xml version="1.0" encoding="utf-8"?>
<sst xmlns="http://schemas.openxmlformats.org/spreadsheetml/2006/main" count="253" uniqueCount="97">
  <si>
    <t>DEFTERDARLIK AYLIK BİLGİ FORMU (ÖZET)</t>
  </si>
  <si>
    <t>İLİMİZ MERKEZ VE İLÇE TEŞKİLATI PERSONEL DAĞILIMI</t>
  </si>
  <si>
    <t>PERSONEL DURUMU</t>
  </si>
  <si>
    <t>MERKEZ</t>
  </si>
  <si>
    <t>İLÇELER</t>
  </si>
  <si>
    <t>TOPLAM</t>
  </si>
  <si>
    <t>BAKANLIK ATAMALI</t>
  </si>
  <si>
    <t>VALİLİK ATAMALI</t>
  </si>
  <si>
    <t>TAŞIT DURUMU</t>
  </si>
  <si>
    <t>TAHAKKUK</t>
  </si>
  <si>
    <t>TAHSİLAT</t>
  </si>
  <si>
    <t>MÜKELLEF SAYILARI</t>
  </si>
  <si>
    <t>GERÇEK USÜL</t>
  </si>
  <si>
    <t>BASİT  USÜL</t>
  </si>
  <si>
    <t>KURUMLAR VERGİSİ</t>
  </si>
  <si>
    <t>GENEL TOPLAM</t>
  </si>
  <si>
    <t>İLİMİZ MERKEZ VE İLÇELERDE BULUNAN HAZİNE TAŞINMAZLARI</t>
  </si>
  <si>
    <t>TESCİLLİ    (İRATLI)</t>
  </si>
  <si>
    <t>TESCİLLİ               (TAHSİSLİ)</t>
  </si>
  <si>
    <t>DEV.HÜK.VE TAS.ALT.</t>
  </si>
  <si>
    <t>DEV.HÜK.VE TAS.ALT. (TAHSİSLİ)</t>
  </si>
  <si>
    <t>ADEDİ</t>
  </si>
  <si>
    <t>MİLLİ   EMLAK   GELİRLERİ</t>
  </si>
  <si>
    <t>TAŞINMAZ SATIŞ     GELİRLERİ</t>
  </si>
  <si>
    <t>TAŞINMAZ KİRA GELİRLERİ</t>
  </si>
  <si>
    <t>LOJMAN KİRA GELİRLERİ</t>
  </si>
  <si>
    <t>ECRİMİSİL</t>
  </si>
  <si>
    <t>ÖN İZİN,    KUL.İZNİ GEL.</t>
  </si>
  <si>
    <t>İRTİFAK HAKKI GEL.</t>
  </si>
  <si>
    <t>TAŞINIR SATIŞ GEL.</t>
  </si>
  <si>
    <t>DİĞER GELİRLER</t>
  </si>
  <si>
    <t>Merkez</t>
  </si>
  <si>
    <t>İlçeler</t>
  </si>
  <si>
    <t>RET VE İADELER</t>
  </si>
  <si>
    <t>BÜTÇE GİDERİ TOPLAMI</t>
  </si>
  <si>
    <t>DERDEST DAVALAR</t>
  </si>
  <si>
    <t>DERDEST HUKUK DAVALARI</t>
  </si>
  <si>
    <t>DERDEST CEZA DAVALARI</t>
  </si>
  <si>
    <t>İCRA TAKİP DOSYALARI</t>
  </si>
  <si>
    <t>HAZİNE AVUKATI SAYISI</t>
  </si>
  <si>
    <t>BAŞMAKÇI MALMÜD.</t>
  </si>
  <si>
    <t>BAYAT MALMÜD.</t>
  </si>
  <si>
    <t>BOLVADİN MALMÜD.</t>
  </si>
  <si>
    <t>ÇAY MALMÜD.</t>
  </si>
  <si>
    <t>ÇOBANLAR MALMÜD.</t>
  </si>
  <si>
    <t>DAZKIRI MALMÜD.</t>
  </si>
  <si>
    <t>DİNAR MALMÜD.</t>
  </si>
  <si>
    <t>EMİRDAĞ MALMÜD.</t>
  </si>
  <si>
    <t>EVCİLER MALMÜD.</t>
  </si>
  <si>
    <t>HOCALAR MALMÜD.</t>
  </si>
  <si>
    <t>İHSANİYE MALMÜD.</t>
  </si>
  <si>
    <t>İSCEHİSAR MALMÜD.</t>
  </si>
  <si>
    <t>KIZILÖREN MALMÜD.</t>
  </si>
  <si>
    <t>SANDIKLI MALMÜD.</t>
  </si>
  <si>
    <t>SİNANPAŞA MALMÜD.</t>
  </si>
  <si>
    <t>SULTANDAĞI MALMÜD.</t>
  </si>
  <si>
    <t>ŞUHUT MALMÜD.</t>
  </si>
  <si>
    <t>BOLVADİN VD.MD.</t>
  </si>
  <si>
    <t>ÇAY VD.MD.</t>
  </si>
  <si>
    <t>DİNAR VD.MD.</t>
  </si>
  <si>
    <t>EMİRDAĞ VD.MD.</t>
  </si>
  <si>
    <t>SANDIKLI VD.MD.</t>
  </si>
  <si>
    <t>BİRİMİN ADI</t>
  </si>
  <si>
    <t>GERÇEK</t>
  </si>
  <si>
    <t>BASİT</t>
  </si>
  <si>
    <t>KURUMLAR</t>
  </si>
  <si>
    <t>KOCATEPE VD.MD.</t>
  </si>
  <si>
    <t>TINAZTEPE VD.MD.</t>
  </si>
  <si>
    <t>MİLLİ EMLAK MÜD.</t>
  </si>
  <si>
    <t>SAYMANLIKLAR</t>
  </si>
  <si>
    <t>MUHASEBE MÜD.</t>
  </si>
  <si>
    <t>KOCATEPE V.D. MÜD.</t>
  </si>
  <si>
    <t>TINAZTEPE V.D. MÜD.</t>
  </si>
  <si>
    <t>İSCEHİSAR VD.MD.</t>
  </si>
  <si>
    <t>PERSONEL</t>
  </si>
  <si>
    <t>CARİ</t>
  </si>
  <si>
    <t>YATIRIM</t>
  </si>
  <si>
    <t xml:space="preserve"> </t>
  </si>
  <si>
    <t>KDV</t>
  </si>
  <si>
    <t>ÖTV</t>
  </si>
  <si>
    <t>İLİMİZ MERKEZ VE İLÇE GELİR -GİDER DAĞILIMI</t>
  </si>
  <si>
    <t>BÜTÇE GİDERİ</t>
  </si>
  <si>
    <t>ORAN</t>
  </si>
  <si>
    <t>BÜTÇE GELİRLERİ</t>
  </si>
  <si>
    <t>GELİRİN GİDERİ KARŞILAMA ORANI</t>
  </si>
  <si>
    <t>AFYONKARAHİSAR İL GENELİ GİDER DAĞILIMI</t>
  </si>
  <si>
    <t>İL MERKEZİ</t>
  </si>
  <si>
    <t>30.06.2018 TARİHİ İTİBARİYLE HARCAMALARIN SINIFLANDIRILMASI</t>
  </si>
  <si>
    <t>10.01%</t>
  </si>
  <si>
    <t>HAZİRAN 2018</t>
  </si>
  <si>
    <t>3.385.361.95</t>
  </si>
  <si>
    <t>1.865.538.45</t>
  </si>
  <si>
    <t>1.150.266.33</t>
  </si>
  <si>
    <t>2.826.660.30</t>
  </si>
  <si>
    <t>359.076.22</t>
  </si>
  <si>
    <t>30.06.2018 TARİHİ İTİBARİYLE MÜKELLEF SAYILARI</t>
  </si>
  <si>
    <t>DÖNEMİ: HAZİRAN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</si>
</sst>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T_L_-;\-* #,##0.00\ _T_L_-;_-* &quot;-&quot;??\ _T_L_-;_-@_-"/>
    <numFmt numFmtId="165" formatCode="#,##0.00\ _T_L"/>
    <numFmt numFmtId="166" formatCode="#,##0.00\ _₺"/>
    <numFmt numFmtId="167" formatCode="#,##0\ _₺"/>
    <numFmt numFmtId="168" formatCode="#,##0.00;[Red]#,##0.00"/>
    <numFmt numFmtId="169" formatCode="#,##0.00\ _T_L;[Red]#,##0.00\ _T_L"/>
    <numFmt numFmtId="170" formatCode="%0.00"/>
    <numFmt numFmtId="171" formatCode="_-* #,##0.00\ _T_L_-;\-* #,##0.00\ _T_L_-;_-* \-??\ _T_L_-;_-@_-"/>
    <numFmt numFmtId="172" formatCode="%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"/>
      <family val="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b/>
      <u/>
      <sz val="12"/>
      <name val="Times New Roman"/>
      <family val="1"/>
      <charset val="162"/>
    </font>
    <font>
      <sz val="10"/>
      <color theme="1"/>
      <name val="Verdana"/>
      <family val="2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indexed="8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164" fontId="45" fillId="0" borderId="0" applyFont="0" applyFill="0" applyBorder="0" applyAlignment="0" applyProtection="0"/>
    <xf numFmtId="0" fontId="23" fillId="0" borderId="0"/>
    <xf numFmtId="0" fontId="22" fillId="0" borderId="0"/>
    <xf numFmtId="0" fontId="44" fillId="0" borderId="0"/>
    <xf numFmtId="0" fontId="44" fillId="0" borderId="0"/>
    <xf numFmtId="0" fontId="21" fillId="0" borderId="0"/>
    <xf numFmtId="164" fontId="44" fillId="0" borderId="0" applyFont="0" applyFill="0" applyBorder="0" applyAlignment="0" applyProtection="0"/>
    <xf numFmtId="0" fontId="20" fillId="0" borderId="0"/>
    <xf numFmtId="0" fontId="44" fillId="0" borderId="0"/>
    <xf numFmtId="0" fontId="18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47">
    <xf numFmtId="0" fontId="0" fillId="0" borderId="0" xfId="0"/>
    <xf numFmtId="0" fontId="26" fillId="0" borderId="2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30" fillId="0" borderId="27" xfId="0" applyNumberFormat="1" applyFont="1" applyBorder="1" applyAlignment="1">
      <alignment horizontal="center" vertical="center" wrapText="1"/>
    </xf>
    <xf numFmtId="4" fontId="29" fillId="0" borderId="25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36" fillId="0" borderId="25" xfId="0" applyNumberFormat="1" applyFont="1" applyFill="1" applyBorder="1" applyAlignment="1" applyProtection="1">
      <alignment vertical="center"/>
      <protection hidden="1"/>
    </xf>
    <xf numFmtId="0" fontId="26" fillId="0" borderId="25" xfId="0" applyFont="1" applyFill="1" applyBorder="1" applyAlignment="1">
      <alignment horizontal="center" vertical="center"/>
    </xf>
    <xf numFmtId="0" fontId="0" fillId="0" borderId="0" xfId="0" applyBorder="1"/>
    <xf numFmtId="0" fontId="36" fillId="0" borderId="25" xfId="0" applyFont="1" applyFill="1" applyBorder="1" applyAlignment="1" applyProtection="1">
      <alignment vertical="center" wrapText="1"/>
      <protection hidden="1"/>
    </xf>
    <xf numFmtId="0" fontId="39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28" xfId="0" applyNumberFormat="1" applyFont="1" applyFill="1" applyBorder="1" applyAlignment="1" applyProtection="1">
      <alignment vertical="center"/>
      <protection hidden="1"/>
    </xf>
    <xf numFmtId="0" fontId="43" fillId="0" borderId="30" xfId="0" applyFont="1" applyBorder="1" applyAlignment="1">
      <alignment horizontal="left" vertical="center"/>
    </xf>
    <xf numFmtId="4" fontId="26" fillId="0" borderId="25" xfId="0" applyNumberFormat="1" applyFont="1" applyBorder="1" applyAlignment="1">
      <alignment horizontal="center" vertical="center"/>
    </xf>
    <xf numFmtId="4" fontId="4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8" xfId="0" applyFont="1" applyBorder="1"/>
    <xf numFmtId="0" fontId="38" fillId="0" borderId="45" xfId="0" applyFont="1" applyBorder="1"/>
    <xf numFmtId="0" fontId="39" fillId="0" borderId="25" xfId="0" applyNumberFormat="1" applyFont="1" applyFill="1" applyBorder="1" applyAlignment="1" applyProtection="1">
      <alignment vertical="center"/>
      <protection hidden="1"/>
    </xf>
    <xf numFmtId="0" fontId="43" fillId="0" borderId="25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5" xfId="0" applyBorder="1"/>
    <xf numFmtId="0" fontId="26" fillId="0" borderId="8" xfId="0" applyFont="1" applyBorder="1"/>
    <xf numFmtId="0" fontId="43" fillId="0" borderId="0" xfId="0" applyFont="1" applyBorder="1" applyAlignment="1">
      <alignment vertical="center"/>
    </xf>
    <xf numFmtId="4" fontId="47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38" fillId="0" borderId="0" xfId="0" applyFont="1" applyBorder="1"/>
    <xf numFmtId="4" fontId="42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42" fillId="0" borderId="25" xfId="0" applyNumberFormat="1" applyFont="1" applyBorder="1" applyAlignment="1">
      <alignment horizontal="right" vertical="center"/>
    </xf>
    <xf numFmtId="0" fontId="0" fillId="0" borderId="13" xfId="0" applyBorder="1"/>
    <xf numFmtId="3" fontId="0" fillId="0" borderId="2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25" xfId="0" applyBorder="1"/>
    <xf numFmtId="3" fontId="0" fillId="0" borderId="48" xfId="0" applyNumberFormat="1" applyBorder="1" applyAlignment="1">
      <alignment horizontal="center" vertical="center"/>
    </xf>
    <xf numFmtId="0" fontId="0" fillId="0" borderId="49" xfId="0" applyBorder="1"/>
    <xf numFmtId="0" fontId="26" fillId="0" borderId="54" xfId="0" applyFont="1" applyBorder="1" applyAlignment="1">
      <alignment horizontal="center" vertical="center"/>
    </xf>
    <xf numFmtId="0" fontId="43" fillId="0" borderId="50" xfId="0" applyFont="1" applyBorder="1" applyAlignment="1">
      <alignment vertical="center"/>
    </xf>
    <xf numFmtId="4" fontId="42" fillId="0" borderId="15" xfId="0" applyNumberFormat="1" applyFont="1" applyBorder="1" applyAlignment="1">
      <alignment horizontal="right" vertical="center"/>
    </xf>
    <xf numFmtId="4" fontId="42" fillId="0" borderId="0" xfId="0" applyNumberFormat="1" applyFont="1" applyFill="1" applyBorder="1" applyAlignment="1" applyProtection="1">
      <alignment horizontal="right" vertical="center"/>
      <protection locked="0"/>
    </xf>
    <xf numFmtId="4" fontId="42" fillId="0" borderId="0" xfId="0" applyNumberFormat="1" applyFont="1" applyBorder="1" applyAlignment="1">
      <alignment horizontal="right" vertical="center"/>
    </xf>
    <xf numFmtId="3" fontId="46" fillId="0" borderId="57" xfId="0" applyNumberFormat="1" applyFont="1" applyFill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/>
    </xf>
    <xf numFmtId="3" fontId="46" fillId="0" borderId="46" xfId="0" applyNumberFormat="1" applyFont="1" applyBorder="1" applyAlignment="1">
      <alignment horizontal="center" vertical="center"/>
    </xf>
    <xf numFmtId="3" fontId="46" fillId="0" borderId="32" xfId="0" applyNumberFormat="1" applyFont="1" applyBorder="1" applyAlignment="1">
      <alignment horizontal="center" vertical="center"/>
    </xf>
    <xf numFmtId="3" fontId="46" fillId="0" borderId="31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6" fillId="0" borderId="50" xfId="0" applyNumberFormat="1" applyFont="1" applyBorder="1" applyAlignment="1">
      <alignment horizontal="center" vertical="center"/>
    </xf>
    <xf numFmtId="3" fontId="46" fillId="0" borderId="51" xfId="0" applyNumberFormat="1" applyFont="1" applyBorder="1" applyAlignment="1">
      <alignment horizontal="center" vertical="center"/>
    </xf>
    <xf numFmtId="3" fontId="46" fillId="0" borderId="52" xfId="0" applyNumberFormat="1" applyFont="1" applyBorder="1" applyAlignment="1">
      <alignment horizontal="center" vertical="center"/>
    </xf>
    <xf numFmtId="3" fontId="46" fillId="0" borderId="48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30" fillId="0" borderId="4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/>
    </xf>
    <xf numFmtId="4" fontId="42" fillId="0" borderId="11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4" fontId="42" fillId="0" borderId="52" xfId="0" applyNumberFormat="1" applyFont="1" applyBorder="1" applyAlignment="1">
      <alignment horizontal="right" vertical="center"/>
    </xf>
    <xf numFmtId="0" fontId="43" fillId="0" borderId="57" xfId="0" applyFont="1" applyBorder="1" applyAlignment="1">
      <alignment vertical="center"/>
    </xf>
    <xf numFmtId="3" fontId="46" fillId="0" borderId="74" xfId="0" applyNumberFormat="1" applyFont="1" applyFill="1" applyBorder="1" applyAlignment="1">
      <alignment horizontal="center" vertical="center"/>
    </xf>
    <xf numFmtId="4" fontId="32" fillId="0" borderId="74" xfId="0" applyNumberFormat="1" applyFont="1" applyFill="1" applyBorder="1" applyAlignment="1">
      <alignment horizontal="right" vertical="center"/>
    </xf>
    <xf numFmtId="4" fontId="30" fillId="0" borderId="27" xfId="0" applyNumberFormat="1" applyFont="1" applyBorder="1" applyAlignment="1">
      <alignment horizontal="center" vertical="center" wrapText="1"/>
    </xf>
    <xf numFmtId="4" fontId="30" fillId="0" borderId="27" xfId="0" applyNumberFormat="1" applyFont="1" applyFill="1" applyBorder="1" applyAlignment="1">
      <alignment horizontal="center" vertical="center" wrapText="1"/>
    </xf>
    <xf numFmtId="4" fontId="30" fillId="0" borderId="74" xfId="0" applyNumberFormat="1" applyFont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/>
    </xf>
    <xf numFmtId="4" fontId="42" fillId="0" borderId="52" xfId="0" applyNumberFormat="1" applyFont="1" applyBorder="1" applyAlignment="1">
      <alignment horizontal="right" vertical="center"/>
    </xf>
    <xf numFmtId="4" fontId="42" fillId="0" borderId="74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horizontal="right"/>
    </xf>
    <xf numFmtId="4" fontId="8" fillId="0" borderId="74" xfId="0" applyNumberFormat="1" applyFont="1" applyFill="1" applyBorder="1" applyAlignment="1">
      <alignment horizontal="right" vertical="center"/>
    </xf>
    <xf numFmtId="4" fontId="8" fillId="0" borderId="52" xfId="0" applyNumberFormat="1" applyFont="1" applyFill="1" applyBorder="1" applyAlignment="1">
      <alignment horizontal="right" vertical="center"/>
    </xf>
    <xf numFmtId="3" fontId="32" fillId="0" borderId="7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0" xfId="0" applyFont="1"/>
    <xf numFmtId="3" fontId="32" fillId="0" borderId="50" xfId="0" applyNumberFormat="1" applyFont="1" applyBorder="1"/>
    <xf numFmtId="3" fontId="31" fillId="0" borderId="50" xfId="0" applyNumberFormat="1" applyFont="1" applyBorder="1" applyAlignment="1">
      <alignment horizontal="center" vertical="center"/>
    </xf>
    <xf numFmtId="3" fontId="32" fillId="0" borderId="0" xfId="0" applyNumberFormat="1" applyFont="1" applyBorder="1"/>
    <xf numFmtId="3" fontId="31" fillId="0" borderId="25" xfId="0" applyNumberFormat="1" applyFont="1" applyBorder="1" applyAlignment="1">
      <alignment horizontal="center" vertical="center"/>
    </xf>
    <xf numFmtId="0" fontId="0" fillId="0" borderId="0" xfId="0" applyFill="1"/>
    <xf numFmtId="167" fontId="14" fillId="0" borderId="18" xfId="0" applyNumberFormat="1" applyFont="1" applyBorder="1" applyAlignment="1">
      <alignment vertical="center"/>
    </xf>
    <xf numFmtId="4" fontId="5" fillId="0" borderId="74" xfId="0" applyNumberFormat="1" applyFont="1" applyFill="1" applyBorder="1" applyAlignment="1">
      <alignment horizontal="right" vertical="center"/>
    </xf>
    <xf numFmtId="3" fontId="32" fillId="0" borderId="74" xfId="0" applyNumberFormat="1" applyFont="1" applyFill="1" applyBorder="1" applyAlignment="1">
      <alignment horizontal="center" vertical="center"/>
    </xf>
    <xf numFmtId="3" fontId="32" fillId="0" borderId="50" xfId="0" applyNumberFormat="1" applyFont="1" applyBorder="1" applyAlignment="1">
      <alignment horizontal="center" vertical="center"/>
    </xf>
    <xf numFmtId="3" fontId="32" fillId="0" borderId="74" xfId="0" applyNumberFormat="1" applyFont="1" applyBorder="1" applyAlignment="1">
      <alignment horizontal="center" vertical="center"/>
    </xf>
    <xf numFmtId="4" fontId="42" fillId="0" borderId="52" xfId="0" applyNumberFormat="1" applyFont="1" applyFill="1" applyBorder="1" applyAlignment="1">
      <alignment horizontal="right" vertical="center"/>
    </xf>
    <xf numFmtId="166" fontId="17" fillId="0" borderId="27" xfId="0" applyNumberFormat="1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9" fontId="6" fillId="0" borderId="18" xfId="0" applyNumberFormat="1" applyFont="1" applyBorder="1" applyAlignment="1">
      <alignment vertical="center"/>
    </xf>
    <xf numFmtId="10" fontId="6" fillId="0" borderId="67" xfId="0" applyNumberFormat="1" applyFont="1" applyBorder="1" applyAlignment="1">
      <alignment vertical="center"/>
    </xf>
    <xf numFmtId="4" fontId="16" fillId="0" borderId="19" xfId="0" applyNumberFormat="1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0" fontId="17" fillId="0" borderId="19" xfId="0" applyNumberFormat="1" applyFont="1" applyBorder="1" applyAlignment="1">
      <alignment vertical="center"/>
    </xf>
    <xf numFmtId="10" fontId="9" fillId="0" borderId="6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67" fontId="9" fillId="0" borderId="67" xfId="0" applyNumberFormat="1" applyFont="1" applyBorder="1" applyAlignment="1">
      <alignment vertical="center"/>
    </xf>
    <xf numFmtId="10" fontId="16" fillId="0" borderId="19" xfId="0" applyNumberFormat="1" applyFont="1" applyBorder="1" applyAlignment="1">
      <alignment vertical="center"/>
    </xf>
    <xf numFmtId="4" fontId="9" fillId="0" borderId="67" xfId="0" applyNumberFormat="1" applyFont="1" applyBorder="1" applyAlignment="1">
      <alignment vertical="center"/>
    </xf>
    <xf numFmtId="4" fontId="16" fillId="0" borderId="67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72" fontId="53" fillId="0" borderId="67" xfId="0" applyNumberFormat="1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8" xfId="0" applyBorder="1" applyAlignment="1">
      <alignment vertical="center"/>
    </xf>
    <xf numFmtId="9" fontId="4" fillId="0" borderId="18" xfId="0" applyNumberFormat="1" applyFont="1" applyBorder="1" applyAlignment="1">
      <alignment horizontal="right" vertical="center"/>
    </xf>
    <xf numFmtId="10" fontId="4" fillId="0" borderId="7" xfId="0" applyNumberFormat="1" applyFont="1" applyBorder="1" applyAlignment="1">
      <alignment horizontal="right" vertical="center"/>
    </xf>
    <xf numFmtId="9" fontId="52" fillId="0" borderId="67" xfId="0" applyNumberFormat="1" applyFont="1" applyBorder="1" applyAlignment="1">
      <alignment horizontal="right"/>
    </xf>
    <xf numFmtId="170" fontId="53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4" fontId="57" fillId="0" borderId="74" xfId="15" applyNumberFormat="1" applyFont="1" applyFill="1" applyBorder="1" applyAlignment="1">
      <alignment horizontal="center" vertical="center"/>
    </xf>
    <xf numFmtId="4" fontId="4" fillId="0" borderId="74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74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42" fillId="0" borderId="50" xfId="0" applyNumberFormat="1" applyFont="1" applyFill="1" applyBorder="1" applyAlignment="1">
      <alignment horizontal="right" vertical="center"/>
    </xf>
    <xf numFmtId="4" fontId="57" fillId="0" borderId="0" xfId="15" applyNumberFormat="1" applyFont="1" applyFill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3" fontId="32" fillId="0" borderId="71" xfId="0" applyNumberFormat="1" applyFont="1" applyFill="1" applyBorder="1" applyAlignment="1">
      <alignment horizontal="center" vertical="center"/>
    </xf>
    <xf numFmtId="3" fontId="32" fillId="0" borderId="57" xfId="0" applyNumberFormat="1" applyFont="1" applyBorder="1" applyAlignment="1">
      <alignment horizontal="center" vertical="center"/>
    </xf>
    <xf numFmtId="3" fontId="32" fillId="0" borderId="55" xfId="0" applyNumberFormat="1" applyFont="1" applyBorder="1" applyAlignment="1">
      <alignment horizontal="center" vertical="center"/>
    </xf>
    <xf numFmtId="3" fontId="32" fillId="0" borderId="48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3" fontId="32" fillId="0" borderId="72" xfId="0" applyNumberFormat="1" applyFont="1" applyBorder="1" applyAlignment="1">
      <alignment horizontal="center" vertical="center"/>
    </xf>
    <xf numFmtId="3" fontId="32" fillId="0" borderId="71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32" fillId="0" borderId="52" xfId="0" applyNumberFormat="1" applyFont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3" fontId="32" fillId="0" borderId="22" xfId="0" applyNumberFormat="1" applyFont="1" applyBorder="1" applyAlignment="1">
      <alignment horizontal="center" vertical="center"/>
    </xf>
    <xf numFmtId="3" fontId="46" fillId="0" borderId="15" xfId="0" applyNumberFormat="1" applyFont="1" applyBorder="1" applyAlignment="1">
      <alignment horizontal="center" vertical="center"/>
    </xf>
    <xf numFmtId="4" fontId="3" fillId="0" borderId="74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3" fillId="0" borderId="74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74" xfId="0" applyNumberFormat="1" applyFont="1" applyFill="1" applyBorder="1" applyAlignment="1" applyProtection="1">
      <alignment horizontal="right" vertical="center"/>
      <protection locked="0"/>
    </xf>
    <xf numFmtId="4" fontId="3" fillId="0" borderId="74" xfId="0" applyNumberFormat="1" applyFont="1" applyBorder="1" applyAlignment="1">
      <alignment horizontal="right"/>
    </xf>
    <xf numFmtId="4" fontId="3" fillId="0" borderId="0" xfId="14" applyNumberFormat="1" applyFont="1" applyAlignment="1">
      <alignment horizontal="right" vertical="center"/>
    </xf>
    <xf numFmtId="4" fontId="3" fillId="0" borderId="74" xfId="14" applyNumberFormat="1" applyFont="1" applyBorder="1" applyAlignment="1">
      <alignment horizontal="right" vertical="center"/>
    </xf>
    <xf numFmtId="4" fontId="58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57" fillId="0" borderId="50" xfId="0" applyNumberFormat="1" applyFont="1" applyFill="1" applyBorder="1" applyAlignment="1" applyProtection="1">
      <alignment horizontal="right" vertical="center" wrapText="1"/>
      <protection hidden="1"/>
    </xf>
    <xf numFmtId="4" fontId="57" fillId="0" borderId="50" xfId="0" applyNumberFormat="1" applyFont="1" applyFill="1" applyBorder="1" applyAlignment="1" applyProtection="1">
      <alignment horizontal="right" vertical="center"/>
      <protection locked="0"/>
    </xf>
    <xf numFmtId="4" fontId="3" fillId="0" borderId="50" xfId="0" applyNumberFormat="1" applyFont="1" applyBorder="1" applyAlignment="1">
      <alignment horizontal="right" vertical="center"/>
    </xf>
    <xf numFmtId="4" fontId="59" fillId="0" borderId="74" xfId="0" applyNumberFormat="1" applyFont="1" applyBorder="1" applyAlignment="1">
      <alignment horizontal="right" vertical="center"/>
    </xf>
    <xf numFmtId="4" fontId="57" fillId="0" borderId="74" xfId="0" applyNumberFormat="1" applyFont="1" applyFill="1" applyBorder="1" applyAlignment="1" applyProtection="1">
      <alignment horizontal="right" vertical="center" wrapText="1"/>
      <protection hidden="1"/>
    </xf>
    <xf numFmtId="4" fontId="57" fillId="0" borderId="74" xfId="0" applyNumberFormat="1" applyFont="1" applyFill="1" applyBorder="1" applyAlignment="1" applyProtection="1">
      <alignment horizontal="right" vertical="center"/>
      <protection locked="0"/>
    </xf>
    <xf numFmtId="4" fontId="57" fillId="0" borderId="50" xfId="0" applyNumberFormat="1" applyFont="1" applyBorder="1" applyAlignment="1">
      <alignment horizontal="right" vertical="center" wrapText="1"/>
    </xf>
    <xf numFmtId="4" fontId="3" fillId="0" borderId="25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25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4" fontId="1" fillId="0" borderId="74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42" fillId="0" borderId="74" xfId="0" applyNumberFormat="1" applyFont="1" applyFill="1" applyBorder="1" applyAlignment="1" applyProtection="1">
      <alignment horizontal="right" vertical="center" wrapText="1"/>
      <protection hidden="1"/>
    </xf>
    <xf numFmtId="4" fontId="42" fillId="0" borderId="74" xfId="0" applyNumberFormat="1" applyFont="1" applyFill="1" applyBorder="1" applyAlignment="1" applyProtection="1">
      <alignment horizontal="right" vertical="center"/>
      <protection locked="0"/>
    </xf>
    <xf numFmtId="4" fontId="42" fillId="0" borderId="74" xfId="0" applyNumberFormat="1" applyFont="1" applyBorder="1" applyAlignment="1">
      <alignment horizontal="right" vertical="center"/>
    </xf>
    <xf numFmtId="4" fontId="60" fillId="0" borderId="74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3" fontId="46" fillId="0" borderId="47" xfId="0" applyNumberFormat="1" applyFont="1" applyBorder="1" applyAlignment="1">
      <alignment horizontal="center" vertical="center"/>
    </xf>
    <xf numFmtId="3" fontId="46" fillId="0" borderId="29" xfId="0" applyNumberFormat="1" applyFont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 wrapText="1"/>
    </xf>
    <xf numFmtId="3" fontId="32" fillId="0" borderId="40" xfId="0" applyNumberFormat="1" applyFont="1" applyFill="1" applyBorder="1" applyAlignment="1">
      <alignment horizontal="center" vertical="center" wrapText="1"/>
    </xf>
    <xf numFmtId="3" fontId="32" fillId="0" borderId="41" xfId="0" applyNumberFormat="1" applyFont="1" applyFill="1" applyBorder="1" applyAlignment="1">
      <alignment horizontal="center" vertical="center" wrapText="1"/>
    </xf>
    <xf numFmtId="3" fontId="32" fillId="0" borderId="21" xfId="0" applyNumberFormat="1" applyFont="1" applyFill="1" applyBorder="1" applyAlignment="1">
      <alignment horizontal="center" vertical="center" wrapText="1"/>
    </xf>
    <xf numFmtId="3" fontId="32" fillId="0" borderId="42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8" fillId="0" borderId="17" xfId="0" applyNumberFormat="1" applyFont="1" applyBorder="1" applyAlignment="1">
      <alignment vertical="center"/>
    </xf>
    <xf numFmtId="166" fontId="8" fillId="0" borderId="33" xfId="0" applyNumberFormat="1" applyFont="1" applyBorder="1" applyAlignment="1">
      <alignment vertical="center"/>
    </xf>
    <xf numFmtId="4" fontId="30" fillId="0" borderId="49" xfId="0" applyNumberFormat="1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166" fontId="8" fillId="0" borderId="49" xfId="0" applyNumberFormat="1" applyFont="1" applyBorder="1" applyAlignment="1">
      <alignment vertical="center"/>
    </xf>
    <xf numFmtId="166" fontId="8" fillId="0" borderId="19" xfId="0" applyNumberFormat="1" applyFont="1" applyBorder="1" applyAlignment="1">
      <alignment vertical="center"/>
    </xf>
    <xf numFmtId="169" fontId="53" fillId="0" borderId="67" xfId="0" applyNumberFormat="1" applyFont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4" fontId="8" fillId="0" borderId="17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4" fontId="8" fillId="0" borderId="49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9" fillId="0" borderId="49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49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4" fontId="9" fillId="0" borderId="17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4" fontId="9" fillId="0" borderId="17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4" fontId="9" fillId="0" borderId="4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13" fillId="0" borderId="49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165" fontId="6" fillId="0" borderId="17" xfId="0" applyNumberFormat="1" applyFont="1" applyBorder="1" applyAlignment="1">
      <alignment vertical="center"/>
    </xf>
    <xf numFmtId="165" fontId="6" fillId="0" borderId="33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69" xfId="0" applyNumberForma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69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69" xfId="0" applyNumberFormat="1" applyFont="1" applyBorder="1" applyAlignment="1">
      <alignment vertical="center"/>
    </xf>
    <xf numFmtId="4" fontId="15" fillId="0" borderId="49" xfId="0" applyNumberFormat="1" applyFont="1" applyBorder="1" applyAlignment="1">
      <alignment vertical="center" wrapText="1"/>
    </xf>
    <xf numFmtId="4" fontId="15" fillId="0" borderId="19" xfId="0" applyNumberFormat="1" applyFont="1" applyBorder="1" applyAlignment="1">
      <alignment vertical="center" wrapText="1"/>
    </xf>
    <xf numFmtId="4" fontId="30" fillId="0" borderId="16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70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0" fontId="26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7" fillId="0" borderId="49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4" fontId="30" fillId="0" borderId="64" xfId="0" applyNumberFormat="1" applyFont="1" applyBorder="1" applyAlignment="1">
      <alignment vertical="center" wrapText="1"/>
    </xf>
    <xf numFmtId="0" fontId="9" fillId="0" borderId="65" xfId="0" applyFont="1" applyBorder="1" applyAlignment="1">
      <alignment vertical="center"/>
    </xf>
    <xf numFmtId="4" fontId="0" fillId="0" borderId="49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53" fillId="0" borderId="67" xfId="0" applyNumberFormat="1" applyFont="1" applyBorder="1" applyAlignment="1">
      <alignment vertical="center"/>
    </xf>
    <xf numFmtId="4" fontId="2" fillId="0" borderId="75" xfId="0" applyNumberFormat="1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68" xfId="0" applyNumberForma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" fontId="0" fillId="0" borderId="39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15" fillId="0" borderId="49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  <xf numFmtId="168" fontId="6" fillId="0" borderId="49" xfId="0" applyNumberFormat="1" applyFont="1" applyBorder="1" applyAlignment="1">
      <alignment vertical="center"/>
    </xf>
    <xf numFmtId="168" fontId="6" fillId="0" borderId="19" xfId="0" applyNumberFormat="1" applyFont="1" applyBorder="1" applyAlignment="1">
      <alignment vertical="center"/>
    </xf>
    <xf numFmtId="165" fontId="6" fillId="0" borderId="67" xfId="0" applyNumberFormat="1" applyFont="1" applyBorder="1" applyAlignment="1">
      <alignment vertical="center"/>
    </xf>
    <xf numFmtId="4" fontId="6" fillId="0" borderId="4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" fontId="4" fillId="0" borderId="4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4" fontId="9" fillId="0" borderId="4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4" fontId="4" fillId="0" borderId="4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171" fontId="53" fillId="0" borderId="17" xfId="0" applyNumberFormat="1" applyFont="1" applyBorder="1" applyAlignment="1">
      <alignment vertical="center"/>
    </xf>
    <xf numFmtId="4" fontId="52" fillId="0" borderId="32" xfId="0" applyNumberFormat="1" applyFont="1" applyBorder="1" applyAlignment="1">
      <alignment horizontal="right" vertical="center"/>
    </xf>
    <xf numFmtId="4" fontId="52" fillId="0" borderId="6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0" fillId="0" borderId="56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" fontId="29" fillId="0" borderId="52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4" fontId="0" fillId="0" borderId="71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4" fontId="30" fillId="0" borderId="52" xfId="0" applyNumberFormat="1" applyFont="1" applyBorder="1" applyAlignment="1">
      <alignment horizontal="right" vertical="center" wrapText="1"/>
    </xf>
    <xf numFmtId="0" fontId="0" fillId="0" borderId="53" xfId="0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4" fontId="30" fillId="0" borderId="64" xfId="0" applyNumberFormat="1" applyFont="1" applyBorder="1" applyAlignment="1">
      <alignment horizontal="right" vertical="center" wrapText="1"/>
    </xf>
    <xf numFmtId="0" fontId="0" fillId="0" borderId="62" xfId="0" applyBorder="1" applyAlignment="1">
      <alignment horizontal="right" vertical="center"/>
    </xf>
    <xf numFmtId="4" fontId="0" fillId="0" borderId="64" xfId="0" applyNumberFormat="1" applyBorder="1" applyAlignment="1">
      <alignment horizontal="right" vertical="center"/>
    </xf>
    <xf numFmtId="4" fontId="0" fillId="0" borderId="65" xfId="0" applyNumberFormat="1" applyBorder="1" applyAlignment="1">
      <alignment horizontal="right" vertical="center"/>
    </xf>
    <xf numFmtId="4" fontId="0" fillId="0" borderId="62" xfId="0" applyNumberFormat="1" applyBorder="1" applyAlignment="1">
      <alignment horizontal="right" vertical="center"/>
    </xf>
    <xf numFmtId="4" fontId="52" fillId="0" borderId="56" xfId="0" applyNumberFormat="1" applyFont="1" applyBorder="1" applyAlignment="1">
      <alignment horizontal="right" vertical="center"/>
    </xf>
    <xf numFmtId="4" fontId="52" fillId="0" borderId="17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32" fillId="0" borderId="74" xfId="0" applyNumberFormat="1" applyFont="1" applyFill="1" applyBorder="1" applyAlignment="1">
      <alignment horizontal="center" vertical="center"/>
    </xf>
    <xf numFmtId="3" fontId="32" fillId="0" borderId="50" xfId="0" applyNumberFormat="1" applyFont="1" applyBorder="1" applyAlignment="1">
      <alignment horizontal="center" vertical="center"/>
    </xf>
    <xf numFmtId="3" fontId="55" fillId="0" borderId="74" xfId="0" applyNumberFormat="1" applyFont="1" applyBorder="1" applyAlignment="1">
      <alignment horizontal="center" vertical="center"/>
    </xf>
    <xf numFmtId="3" fontId="56" fillId="0" borderId="74" xfId="0" applyNumberFormat="1" applyFont="1" applyBorder="1" applyAlignment="1">
      <alignment horizontal="center" vertical="center"/>
    </xf>
    <xf numFmtId="3" fontId="31" fillId="0" borderId="50" xfId="0" applyNumberFormat="1" applyFont="1" applyBorder="1" applyAlignment="1">
      <alignment horizontal="center" vertical="center"/>
    </xf>
    <xf numFmtId="3" fontId="32" fillId="0" borderId="74" xfId="0" applyNumberFormat="1" applyFont="1" applyBorder="1" applyAlignment="1">
      <alignment horizontal="center" vertical="center"/>
    </xf>
    <xf numFmtId="3" fontId="42" fillId="0" borderId="74" xfId="0" applyNumberFormat="1" applyFont="1" applyBorder="1" applyAlignment="1">
      <alignment horizontal="center" vertical="center"/>
    </xf>
    <xf numFmtId="3" fontId="29" fillId="0" borderId="71" xfId="0" applyNumberFormat="1" applyFon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29" fillId="0" borderId="72" xfId="0" applyNumberFormat="1" applyFont="1" applyBorder="1" applyAlignment="1">
      <alignment horizontal="center" vertical="center"/>
    </xf>
    <xf numFmtId="3" fontId="26" fillId="0" borderId="72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54" fillId="0" borderId="74" xfId="0" applyNumberFormat="1" applyFont="1" applyBorder="1" applyAlignment="1">
      <alignment horizontal="center" vertical="center"/>
    </xf>
    <xf numFmtId="3" fontId="32" fillId="0" borderId="57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1" fillId="0" borderId="23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/>
    </xf>
    <xf numFmtId="4" fontId="42" fillId="0" borderId="52" xfId="0" applyNumberFormat="1" applyFont="1" applyBorder="1" applyAlignment="1">
      <alignment horizontal="right" vertical="center"/>
    </xf>
    <xf numFmtId="4" fontId="4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  <protection hidden="1"/>
    </xf>
    <xf numFmtId="0" fontId="40" fillId="0" borderId="1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4" fontId="4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4" fontId="42" fillId="0" borderId="52" xfId="0" applyNumberFormat="1" applyFont="1" applyFill="1" applyBorder="1" applyAlignment="1">
      <alignment horizontal="right" vertical="center"/>
    </xf>
    <xf numFmtId="0" fontId="42" fillId="0" borderId="53" xfId="0" applyFont="1" applyBorder="1" applyAlignment="1">
      <alignment horizontal="right" vertical="center"/>
    </xf>
    <xf numFmtId="0" fontId="26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" fontId="42" fillId="0" borderId="52" xfId="0" applyNumberFormat="1" applyFont="1" applyBorder="1" applyAlignment="1">
      <alignment vertical="center"/>
    </xf>
    <xf numFmtId="4" fontId="42" fillId="0" borderId="53" xfId="0" applyNumberFormat="1" applyFont="1" applyBorder="1" applyAlignment="1">
      <alignment vertical="center"/>
    </xf>
    <xf numFmtId="4" fontId="12" fillId="0" borderId="52" xfId="0" applyNumberFormat="1" applyFont="1" applyBorder="1" applyAlignment="1">
      <alignment horizontal="right" vertical="center"/>
    </xf>
    <xf numFmtId="4" fontId="12" fillId="0" borderId="53" xfId="0" applyNumberFormat="1" applyFon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4" fontId="0" fillId="0" borderId="52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0" fontId="0" fillId="0" borderId="53" xfId="0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4" fontId="26" fillId="0" borderId="52" xfId="0" applyNumberFormat="1" applyFont="1" applyFill="1" applyBorder="1" applyAlignment="1">
      <alignment horizontal="center" vertical="center"/>
    </xf>
    <xf numFmtId="4" fontId="9" fillId="0" borderId="52" xfId="0" applyNumberFormat="1" applyFont="1" applyBorder="1" applyAlignment="1">
      <alignment horizontal="right" vertical="center"/>
    </xf>
    <xf numFmtId="4" fontId="9" fillId="0" borderId="53" xfId="0" applyNumberFormat="1" applyFont="1" applyBorder="1" applyAlignment="1">
      <alignment horizontal="right" vertical="center"/>
    </xf>
    <xf numFmtId="4" fontId="8" fillId="0" borderId="71" xfId="0" applyNumberFormat="1" applyFont="1" applyFill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4" fontId="42" fillId="0" borderId="53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4" fontId="42" fillId="0" borderId="53" xfId="0" applyNumberFormat="1" applyFont="1" applyFill="1" applyBorder="1" applyAlignment="1">
      <alignment horizontal="right" vertical="center"/>
    </xf>
    <xf numFmtId="4" fontId="9" fillId="0" borderId="52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42" fillId="0" borderId="53" xfId="0" applyFont="1" applyBorder="1" applyAlignment="1">
      <alignment vertical="center"/>
    </xf>
    <xf numFmtId="4" fontId="42" fillId="0" borderId="52" xfId="15" applyNumberFormat="1" applyFont="1" applyBorder="1" applyAlignment="1">
      <alignment horizontal="right" vertical="center"/>
    </xf>
    <xf numFmtId="4" fontId="11" fillId="0" borderId="57" xfId="0" applyNumberFormat="1" applyFont="1" applyBorder="1" applyAlignment="1">
      <alignment horizontal="right" vertical="center"/>
    </xf>
    <xf numFmtId="169" fontId="0" fillId="0" borderId="74" xfId="0" applyNumberFormat="1" applyBorder="1" applyAlignment="1">
      <alignment horizontal="right" vertical="center"/>
    </xf>
    <xf numFmtId="4" fontId="6" fillId="0" borderId="74" xfId="0" applyNumberFormat="1" applyFont="1" applyBorder="1" applyAlignment="1">
      <alignment horizontal="right" vertical="center"/>
    </xf>
    <xf numFmtId="169" fontId="53" fillId="0" borderId="74" xfId="0" applyNumberFormat="1" applyFont="1" applyBorder="1" applyAlignment="1">
      <alignment horizontal="right" vertical="center"/>
    </xf>
    <xf numFmtId="4" fontId="53" fillId="0" borderId="74" xfId="0" applyNumberFormat="1" applyFont="1" applyBorder="1" applyAlignment="1">
      <alignment horizontal="right" vertical="center"/>
    </xf>
    <xf numFmtId="4" fontId="0" fillId="0" borderId="73" xfId="0" applyNumberForma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/>
    </xf>
    <xf numFmtId="4" fontId="32" fillId="0" borderId="52" xfId="0" applyNumberFormat="1" applyFont="1" applyFill="1" applyBorder="1" applyAlignment="1">
      <alignment horizontal="right" vertical="center" wrapText="1"/>
    </xf>
    <xf numFmtId="0" fontId="32" fillId="0" borderId="53" xfId="0" applyFont="1" applyFill="1" applyBorder="1" applyAlignment="1">
      <alignment horizontal="right" vertical="center"/>
    </xf>
    <xf numFmtId="4" fontId="32" fillId="0" borderId="52" xfId="0" applyNumberFormat="1" applyFont="1" applyFill="1" applyBorder="1" applyAlignment="1">
      <alignment horizontal="right" vertical="center"/>
    </xf>
    <xf numFmtId="0" fontId="32" fillId="0" borderId="51" xfId="0" applyFont="1" applyFill="1" applyBorder="1" applyAlignment="1">
      <alignment horizontal="right" vertical="center"/>
    </xf>
    <xf numFmtId="4" fontId="32" fillId="0" borderId="71" xfId="0" applyNumberFormat="1" applyFont="1" applyFill="1" applyBorder="1" applyAlignment="1">
      <alignment horizontal="right" vertical="center"/>
    </xf>
    <xf numFmtId="0" fontId="32" fillId="0" borderId="73" xfId="0" applyFont="1" applyFill="1" applyBorder="1" applyAlignment="1">
      <alignment horizontal="right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7" xfId="0" applyNumberFormat="1" applyFont="1" applyFill="1" applyBorder="1" applyAlignment="1">
      <alignment horizontal="center" vertical="center"/>
    </xf>
    <xf numFmtId="4" fontId="32" fillId="0" borderId="74" xfId="0" applyNumberFormat="1" applyFont="1" applyFill="1" applyBorder="1" applyAlignment="1">
      <alignment horizontal="right" vertical="center"/>
    </xf>
    <xf numFmtId="4" fontId="31" fillId="0" borderId="58" xfId="0" applyNumberFormat="1" applyFont="1" applyFill="1" applyBorder="1" applyAlignment="1">
      <alignment horizontal="center" vertical="center"/>
    </xf>
    <xf numFmtId="4" fontId="31" fillId="0" borderId="59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3" fontId="42" fillId="0" borderId="74" xfId="0" applyNumberFormat="1" applyFont="1" applyFill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/>
    </xf>
    <xf numFmtId="3" fontId="32" fillId="0" borderId="50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3" fontId="31" fillId="0" borderId="23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3" fontId="46" fillId="0" borderId="47" xfId="0" applyNumberFormat="1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46" fillId="0" borderId="48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3" fontId="31" fillId="0" borderId="48" xfId="0" applyNumberFormat="1" applyFont="1" applyFill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 vertical="center"/>
    </xf>
    <xf numFmtId="3" fontId="31" fillId="0" borderId="23" xfId="0" applyNumberFormat="1" applyFont="1" applyFill="1" applyBorder="1" applyAlignment="1">
      <alignment horizontal="center" vertical="center"/>
    </xf>
    <xf numFmtId="3" fontId="31" fillId="0" borderId="24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4" fontId="55" fillId="0" borderId="74" xfId="0" applyNumberFormat="1" applyFont="1" applyFill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27" xfId="0" applyNumberFormat="1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vertical="center"/>
    </xf>
    <xf numFmtId="4" fontId="31" fillId="0" borderId="28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4" fontId="26" fillId="0" borderId="39" xfId="0" applyNumberFormat="1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left" vertical="center"/>
    </xf>
    <xf numFmtId="4" fontId="13" fillId="0" borderId="50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4" fontId="11" fillId="0" borderId="71" xfId="0" applyNumberFormat="1" applyFont="1" applyFill="1" applyBorder="1" applyAlignment="1">
      <alignment horizontal="center" vertical="center"/>
    </xf>
    <xf numFmtId="4" fontId="11" fillId="0" borderId="73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0" fillId="0" borderId="71" xfId="0" applyNumberFormat="1" applyFont="1" applyFill="1" applyBorder="1" applyAlignment="1">
      <alignment horizontal="center" vertical="center"/>
    </xf>
    <xf numFmtId="4" fontId="10" fillId="0" borderId="73" xfId="0" applyNumberFormat="1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" fontId="0" fillId="0" borderId="71" xfId="0" applyNumberFormat="1" applyFill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4" fontId="26" fillId="0" borderId="53" xfId="0" applyNumberFormat="1" applyFont="1" applyFill="1" applyBorder="1" applyAlignment="1">
      <alignment horizontal="center" vertical="center"/>
    </xf>
  </cellXfs>
  <cellStyles count="28">
    <cellStyle name="Normal" xfId="0" builtinId="0"/>
    <cellStyle name="Normal 2" xfId="2"/>
    <cellStyle name="Normal 2 2" xfId="3"/>
    <cellStyle name="Normal 2 2 2" xfId="9"/>
    <cellStyle name="Normal 2 7" xfId="14"/>
    <cellStyle name="Normal 2 7 2" xfId="21"/>
    <cellStyle name="Normal 2 7 3" xfId="27"/>
    <cellStyle name="Normal 3" xfId="4"/>
    <cellStyle name="Normal 3 2" xfId="10"/>
    <cellStyle name="Normal 3 2 2" xfId="19"/>
    <cellStyle name="Normal 3 2 3" xfId="25"/>
    <cellStyle name="Normal 3 3" xfId="16"/>
    <cellStyle name="Normal 3 4" xfId="22"/>
    <cellStyle name="Normal 4" xfId="1"/>
    <cellStyle name="Normal 4 2" xfId="13"/>
    <cellStyle name="Normal 4 3" xfId="8"/>
    <cellStyle name="Normal 5" xfId="6"/>
    <cellStyle name="Normal 5 2" xfId="17"/>
    <cellStyle name="Normal 5 3" xfId="23"/>
    <cellStyle name="Normal 6" xfId="7"/>
    <cellStyle name="Normal 6 2" xfId="18"/>
    <cellStyle name="Normal 6 3" xfId="24"/>
    <cellStyle name="Normal 7" xfId="15"/>
    <cellStyle name="Normal 8" xfId="12"/>
    <cellStyle name="Normal 8 2" xfId="20"/>
    <cellStyle name="Normal 8 3" xfId="26"/>
    <cellStyle name="Virgül 2" xfId="5"/>
    <cellStyle name="Virgül 2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 rot="5400000">
          <a:off x="2371725" y="9286875"/>
          <a:ext cx="0" cy="0"/>
        </a:xfrm>
        <a:prstGeom prst="leftBrace">
          <a:avLst>
            <a:gd name="adj1" fmla="val -2147483648"/>
            <a:gd name="adj2" fmla="val 529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gdem/Desktop/&#304;STAT&#304;ST&#304;K/2018%20&#304;STAT&#304;ST&#304;K/S&#304;NANPA&#350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ıl tablo"/>
      <sheetName val="GELİR"/>
      <sheetName val="MÜKELLEF SAY."/>
      <sheetName val="MİLE"/>
      <sheetName val="MİLE2"/>
      <sheetName val="BÜTÇE GEL.GİD."/>
    </sheetNames>
    <sheetDataSet>
      <sheetData sheetId="0"/>
      <sheetData sheetId="1"/>
      <sheetData sheetId="2"/>
      <sheetData sheetId="3"/>
      <sheetData sheetId="4"/>
      <sheetData sheetId="5">
        <row r="11">
          <cell r="F11">
            <v>0</v>
          </cell>
          <cell r="H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topLeftCell="A34" workbookViewId="0">
      <selection activeCell="M39" sqref="M39"/>
    </sheetView>
  </sheetViews>
  <sheetFormatPr defaultRowHeight="15" x14ac:dyDescent="0.25"/>
  <cols>
    <col min="1" max="1" width="1.5703125" customWidth="1"/>
    <col min="2" max="2" width="11.42578125" style="106" customWidth="1"/>
    <col min="3" max="3" width="14" style="106" customWidth="1"/>
    <col min="4" max="4" width="16" style="106" customWidth="1"/>
    <col min="5" max="5" width="15.7109375" style="106" customWidth="1"/>
    <col min="6" max="6" width="14.42578125" style="106" customWidth="1"/>
    <col min="7" max="7" width="15" style="106" customWidth="1"/>
    <col min="8" max="8" width="15.42578125" style="106" customWidth="1"/>
    <col min="9" max="9" width="14" style="106" customWidth="1"/>
    <col min="10" max="10" width="13.140625" style="106" customWidth="1"/>
    <col min="11" max="11" width="16.42578125" customWidth="1"/>
  </cols>
  <sheetData>
    <row r="2" spans="2:10" ht="26.25" x14ac:dyDescent="0.25">
      <c r="B2" s="413" t="s">
        <v>0</v>
      </c>
      <c r="C2" s="413"/>
      <c r="D2" s="413"/>
      <c r="E2" s="413"/>
      <c r="F2" s="413"/>
      <c r="G2" s="413"/>
      <c r="H2" s="414" t="s">
        <v>96</v>
      </c>
      <c r="I2" s="414"/>
      <c r="J2" s="414"/>
    </row>
    <row r="3" spans="2:10" ht="15.75" thickBot="1" x14ac:dyDescent="0.3">
      <c r="B3" s="415" t="s">
        <v>1</v>
      </c>
      <c r="C3" s="415"/>
      <c r="D3" s="415"/>
      <c r="E3" s="415"/>
      <c r="F3" s="415"/>
      <c r="G3" s="415"/>
      <c r="H3" s="415"/>
      <c r="I3" s="415"/>
      <c r="J3" s="415"/>
    </row>
    <row r="4" spans="2:10" ht="19.5" customHeight="1" x14ac:dyDescent="0.25">
      <c r="B4" s="416" t="s">
        <v>2</v>
      </c>
      <c r="C4" s="417"/>
      <c r="D4" s="417"/>
      <c r="E4" s="418" t="s">
        <v>3</v>
      </c>
      <c r="F4" s="418"/>
      <c r="G4" s="418" t="s">
        <v>4</v>
      </c>
      <c r="H4" s="418"/>
      <c r="I4" s="418" t="s">
        <v>5</v>
      </c>
      <c r="J4" s="419"/>
    </row>
    <row r="5" spans="2:10" ht="23.25" customHeight="1" x14ac:dyDescent="0.25">
      <c r="B5" s="420" t="s">
        <v>6</v>
      </c>
      <c r="C5" s="421"/>
      <c r="D5" s="421"/>
      <c r="E5" s="422">
        <v>38</v>
      </c>
      <c r="F5" s="422"/>
      <c r="G5" s="422">
        <v>27</v>
      </c>
      <c r="H5" s="422"/>
      <c r="I5" s="422">
        <f>SUM(E5:H5)</f>
        <v>65</v>
      </c>
      <c r="J5" s="423"/>
    </row>
    <row r="6" spans="2:10" ht="18.75" customHeight="1" x14ac:dyDescent="0.25">
      <c r="B6" s="420" t="s">
        <v>7</v>
      </c>
      <c r="C6" s="421"/>
      <c r="D6" s="421"/>
      <c r="E6" s="422">
        <v>199</v>
      </c>
      <c r="F6" s="422"/>
      <c r="G6" s="422">
        <v>227</v>
      </c>
      <c r="H6" s="422"/>
      <c r="I6" s="422">
        <f>SUM(E6:H6)</f>
        <v>426</v>
      </c>
      <c r="J6" s="423"/>
    </row>
    <row r="7" spans="2:10" ht="22.5" customHeight="1" thickBot="1" x14ac:dyDescent="0.3">
      <c r="B7" s="424" t="s">
        <v>5</v>
      </c>
      <c r="C7" s="425"/>
      <c r="D7" s="425"/>
      <c r="E7" s="426">
        <f>SUM(E5:E6)</f>
        <v>237</v>
      </c>
      <c r="F7" s="426"/>
      <c r="G7" s="426">
        <f>SUM(G5:G6)</f>
        <v>254</v>
      </c>
      <c r="H7" s="426"/>
      <c r="I7" s="426">
        <f>SUM(I5:I6)</f>
        <v>491</v>
      </c>
      <c r="J7" s="427"/>
    </row>
    <row r="8" spans="2:10" ht="27.75" customHeight="1" thickBot="1" x14ac:dyDescent="0.3">
      <c r="B8" s="424" t="s">
        <v>8</v>
      </c>
      <c r="C8" s="425"/>
      <c r="D8" s="425"/>
      <c r="E8" s="428">
        <v>11</v>
      </c>
      <c r="F8" s="428"/>
      <c r="G8" s="428">
        <v>14</v>
      </c>
      <c r="H8" s="428"/>
      <c r="I8" s="426">
        <f>SUM(E8:H8)</f>
        <v>25</v>
      </c>
      <c r="J8" s="427"/>
    </row>
    <row r="9" spans="2:10" x14ac:dyDescent="0.25">
      <c r="B9" s="429"/>
      <c r="C9" s="429"/>
      <c r="D9" s="429"/>
      <c r="E9" s="429"/>
      <c r="F9" s="429"/>
      <c r="G9" s="429"/>
      <c r="H9" s="430"/>
      <c r="I9" s="430"/>
      <c r="J9" s="430"/>
    </row>
    <row r="10" spans="2:10" ht="26.25" customHeight="1" thickBot="1" x14ac:dyDescent="0.3">
      <c r="B10" s="415" t="s">
        <v>80</v>
      </c>
      <c r="C10" s="415"/>
      <c r="D10" s="415"/>
      <c r="E10" s="415"/>
      <c r="F10" s="415"/>
      <c r="G10" s="415"/>
      <c r="H10" s="415"/>
      <c r="I10" s="415"/>
      <c r="J10" s="415"/>
    </row>
    <row r="11" spans="2:10" ht="26.25" customHeight="1" thickBot="1" x14ac:dyDescent="0.3">
      <c r="B11" s="431"/>
      <c r="C11" s="431" t="s">
        <v>81</v>
      </c>
      <c r="D11" s="432"/>
      <c r="E11" s="433" t="s">
        <v>83</v>
      </c>
      <c r="F11" s="434"/>
      <c r="G11" s="434"/>
      <c r="H11" s="434"/>
      <c r="I11" s="435"/>
      <c r="J11" s="436" t="s">
        <v>84</v>
      </c>
    </row>
    <row r="12" spans="2:10" ht="35.25" customHeight="1" thickBot="1" x14ac:dyDescent="0.3">
      <c r="B12" s="437"/>
      <c r="C12" s="438"/>
      <c r="D12" s="439"/>
      <c r="E12" s="440" t="s">
        <v>9</v>
      </c>
      <c r="F12" s="441"/>
      <c r="G12" s="440" t="s">
        <v>10</v>
      </c>
      <c r="H12" s="441"/>
      <c r="I12" s="442" t="s">
        <v>82</v>
      </c>
      <c r="J12" s="443"/>
    </row>
    <row r="13" spans="2:10" ht="26.25" customHeight="1" thickBot="1" x14ac:dyDescent="0.3">
      <c r="B13" s="444" t="s">
        <v>3</v>
      </c>
      <c r="C13" s="445">
        <v>635984980.45000005</v>
      </c>
      <c r="D13" s="446"/>
      <c r="E13" s="447">
        <v>1220955675.8699999</v>
      </c>
      <c r="F13" s="448"/>
      <c r="G13" s="449">
        <v>497940566.81000006</v>
      </c>
      <c r="H13" s="450"/>
      <c r="I13" s="451">
        <f>G13/E13</f>
        <v>0.40782853681825043</v>
      </c>
      <c r="J13" s="452">
        <f>G13/C13</f>
        <v>0.78294390923772328</v>
      </c>
    </row>
    <row r="14" spans="2:10" ht="26.25" customHeight="1" thickBot="1" x14ac:dyDescent="0.3">
      <c r="B14" s="444" t="s">
        <v>4</v>
      </c>
      <c r="C14" s="453">
        <v>426008122.46000004</v>
      </c>
      <c r="D14" s="453"/>
      <c r="E14" s="453">
        <v>578765839.6500001</v>
      </c>
      <c r="F14" s="453"/>
      <c r="G14" s="453">
        <v>182208613.06999999</v>
      </c>
      <c r="H14" s="453"/>
      <c r="I14" s="451">
        <f t="shared" ref="I14:I15" si="0">G14/E14</f>
        <v>0.31482268058561974</v>
      </c>
      <c r="J14" s="452">
        <f t="shared" ref="J14:J15" si="1">G14/C14</f>
        <v>0.4277115938959789</v>
      </c>
    </row>
    <row r="15" spans="2:10" ht="26.25" customHeight="1" thickBot="1" x14ac:dyDescent="0.3">
      <c r="B15" s="444" t="s">
        <v>5</v>
      </c>
      <c r="C15" s="453">
        <f>SUM(C13:C14)</f>
        <v>1061993102.9100001</v>
      </c>
      <c r="D15" s="453"/>
      <c r="E15" s="453">
        <f t="shared" ref="E15" si="2">SUM(E13:E14)</f>
        <v>1799721515.52</v>
      </c>
      <c r="F15" s="453"/>
      <c r="G15" s="453">
        <f t="shared" ref="G15" si="3">SUM(G13:G14)</f>
        <v>680149179.88000011</v>
      </c>
      <c r="H15" s="453"/>
      <c r="I15" s="454">
        <f t="shared" si="0"/>
        <v>0.37791912471718281</v>
      </c>
      <c r="J15" s="455">
        <f t="shared" si="1"/>
        <v>0.64044594829881885</v>
      </c>
    </row>
    <row r="16" spans="2:10" ht="24.75" customHeight="1" thickBot="1" x14ac:dyDescent="0.3">
      <c r="B16" s="429"/>
      <c r="C16" s="429"/>
      <c r="D16" s="429"/>
      <c r="E16" s="429"/>
      <c r="F16" s="429"/>
      <c r="G16" s="429"/>
      <c r="H16" s="430"/>
      <c r="I16" s="430"/>
      <c r="J16" s="430"/>
    </row>
    <row r="17" spans="2:12" ht="29.25" customHeight="1" thickBot="1" x14ac:dyDescent="0.3">
      <c r="B17" s="204" t="s">
        <v>11</v>
      </c>
      <c r="C17" s="456"/>
      <c r="D17" s="457" t="s">
        <v>12</v>
      </c>
      <c r="E17" s="458"/>
      <c r="F17" s="457" t="s">
        <v>13</v>
      </c>
      <c r="G17" s="459"/>
      <c r="H17" s="460" t="s">
        <v>14</v>
      </c>
      <c r="I17" s="460"/>
      <c r="J17" s="16" t="s">
        <v>5</v>
      </c>
    </row>
    <row r="18" spans="2:12" ht="25.5" customHeight="1" thickBot="1" x14ac:dyDescent="0.3">
      <c r="B18" s="461" t="s">
        <v>3</v>
      </c>
      <c r="C18" s="462"/>
      <c r="D18" s="463">
        <v>12110</v>
      </c>
      <c r="E18" s="463"/>
      <c r="F18" s="463">
        <v>3289</v>
      </c>
      <c r="G18" s="463"/>
      <c r="H18" s="463">
        <v>2351</v>
      </c>
      <c r="I18" s="463"/>
      <c r="J18" s="464">
        <f t="shared" ref="J18:J20" si="4">SUM(D18:I18)</f>
        <v>17750</v>
      </c>
    </row>
    <row r="19" spans="2:12" ht="21" customHeight="1" thickBot="1" x14ac:dyDescent="0.3">
      <c r="B19" s="465" t="s">
        <v>4</v>
      </c>
      <c r="C19" s="466"/>
      <c r="D19" s="467">
        <v>9127</v>
      </c>
      <c r="E19" s="467"/>
      <c r="F19" s="467">
        <v>7016</v>
      </c>
      <c r="G19" s="467"/>
      <c r="H19" s="467">
        <v>1776</v>
      </c>
      <c r="I19" s="467"/>
      <c r="J19" s="464">
        <f t="shared" si="4"/>
        <v>17919</v>
      </c>
    </row>
    <row r="20" spans="2:12" ht="27" customHeight="1" thickBot="1" x14ac:dyDescent="0.3">
      <c r="B20" s="468" t="s">
        <v>15</v>
      </c>
      <c r="C20" s="469"/>
      <c r="D20" s="470">
        <f>SUM(D18:D19)</f>
        <v>21237</v>
      </c>
      <c r="E20" s="471"/>
      <c r="F20" s="470">
        <f>SUM(F18:F19)</f>
        <v>10305</v>
      </c>
      <c r="G20" s="471"/>
      <c r="H20" s="470">
        <f>SUM(H18:H19)</f>
        <v>4127</v>
      </c>
      <c r="I20" s="471"/>
      <c r="J20" s="464">
        <f t="shared" si="4"/>
        <v>35669</v>
      </c>
    </row>
    <row r="21" spans="2:12" ht="21" customHeight="1" x14ac:dyDescent="0.25">
      <c r="B21" s="472"/>
      <c r="C21" s="473"/>
      <c r="D21" s="474"/>
      <c r="E21" s="475"/>
      <c r="F21" s="474"/>
      <c r="G21" s="475"/>
      <c r="H21" s="474"/>
      <c r="I21" s="475"/>
      <c r="J21" s="476"/>
    </row>
    <row r="22" spans="2:12" ht="33.75" customHeight="1" thickBot="1" x14ac:dyDescent="0.3">
      <c r="B22" s="477" t="s">
        <v>16</v>
      </c>
      <c r="C22" s="478"/>
      <c r="D22" s="478"/>
      <c r="E22" s="478"/>
      <c r="F22" s="478"/>
      <c r="G22" s="478"/>
      <c r="H22" s="478"/>
      <c r="I22" s="478"/>
      <c r="J22" s="478"/>
    </row>
    <row r="23" spans="2:12" ht="45.75" customHeight="1" thickBot="1" x14ac:dyDescent="0.3">
      <c r="B23" s="479"/>
      <c r="C23" s="480" t="s">
        <v>17</v>
      </c>
      <c r="D23" s="481" t="s">
        <v>18</v>
      </c>
      <c r="E23" s="482" t="s">
        <v>5</v>
      </c>
      <c r="F23" s="483" t="s">
        <v>19</v>
      </c>
      <c r="G23" s="484" t="s">
        <v>20</v>
      </c>
      <c r="H23" s="485" t="s">
        <v>5</v>
      </c>
      <c r="I23" s="486" t="s">
        <v>15</v>
      </c>
      <c r="J23" s="487"/>
    </row>
    <row r="24" spans="2:12" ht="15.75" thickBot="1" x14ac:dyDescent="0.3">
      <c r="B24" s="488"/>
      <c r="C24" s="489" t="s">
        <v>21</v>
      </c>
      <c r="D24" s="490" t="s">
        <v>21</v>
      </c>
      <c r="E24" s="491"/>
      <c r="F24" s="489" t="s">
        <v>21</v>
      </c>
      <c r="G24" s="490" t="s">
        <v>21</v>
      </c>
      <c r="H24" s="491"/>
      <c r="I24" s="492"/>
      <c r="J24" s="487"/>
    </row>
    <row r="25" spans="2:12" ht="27" customHeight="1" thickBot="1" x14ac:dyDescent="0.3">
      <c r="B25" s="493" t="s">
        <v>3</v>
      </c>
      <c r="C25" s="494">
        <v>7040</v>
      </c>
      <c r="D25" s="494">
        <v>1069</v>
      </c>
      <c r="E25" s="495">
        <f>SUM(C25:D25)</f>
        <v>8109</v>
      </c>
      <c r="F25" s="496">
        <v>173</v>
      </c>
      <c r="G25" s="497">
        <v>22</v>
      </c>
      <c r="H25" s="498">
        <f>SUM(F25:G25)</f>
        <v>195</v>
      </c>
      <c r="I25" s="499">
        <f>SUM(E25+H25)</f>
        <v>8304</v>
      </c>
      <c r="J25" s="500"/>
    </row>
    <row r="26" spans="2:12" ht="27.75" customHeight="1" thickBot="1" x14ac:dyDescent="0.3">
      <c r="B26" s="493" t="s">
        <v>4</v>
      </c>
      <c r="C26" s="501">
        <v>48870</v>
      </c>
      <c r="D26" s="501">
        <v>5779</v>
      </c>
      <c r="E26" s="495">
        <f>SUM(C26:D26)</f>
        <v>54649</v>
      </c>
      <c r="F26" s="501">
        <v>1033</v>
      </c>
      <c r="G26" s="501">
        <v>94</v>
      </c>
      <c r="H26" s="498">
        <f t="shared" ref="H26:H27" si="5">SUM(F26:G26)</f>
        <v>1127</v>
      </c>
      <c r="I26" s="502">
        <f>SUM(E26+H26)</f>
        <v>55776</v>
      </c>
      <c r="J26" s="502"/>
    </row>
    <row r="27" spans="2:12" ht="30.75" customHeight="1" thickBot="1" x14ac:dyDescent="0.3">
      <c r="B27" s="503" t="s">
        <v>5</v>
      </c>
      <c r="C27" s="464">
        <f t="shared" ref="C27:G27" si="6">SUM(C25:C26)</f>
        <v>55910</v>
      </c>
      <c r="D27" s="464">
        <f t="shared" si="6"/>
        <v>6848</v>
      </c>
      <c r="E27" s="504">
        <f>SUM(C27:D27)</f>
        <v>62758</v>
      </c>
      <c r="F27" s="505">
        <f t="shared" si="6"/>
        <v>1206</v>
      </c>
      <c r="G27" s="506">
        <f t="shared" si="6"/>
        <v>116</v>
      </c>
      <c r="H27" s="504">
        <f t="shared" si="5"/>
        <v>1322</v>
      </c>
      <c r="I27" s="470">
        <f>SUM(E27+H27)</f>
        <v>64080</v>
      </c>
      <c r="J27" s="507"/>
    </row>
    <row r="28" spans="2:12" ht="30" customHeight="1" thickBot="1" x14ac:dyDescent="0.3"/>
    <row r="29" spans="2:12" ht="44.25" customHeight="1" thickBot="1" x14ac:dyDescent="0.3">
      <c r="B29" s="508" t="s">
        <v>22</v>
      </c>
      <c r="C29" s="509" t="s">
        <v>23</v>
      </c>
      <c r="D29" s="509" t="s">
        <v>24</v>
      </c>
      <c r="E29" s="509" t="s">
        <v>25</v>
      </c>
      <c r="F29" s="510" t="s">
        <v>26</v>
      </c>
      <c r="G29" s="511" t="s">
        <v>27</v>
      </c>
      <c r="H29" s="511" t="s">
        <v>28</v>
      </c>
      <c r="I29" s="511" t="s">
        <v>29</v>
      </c>
      <c r="J29" s="511" t="s">
        <v>30</v>
      </c>
      <c r="K29" s="540" t="s">
        <v>15</v>
      </c>
    </row>
    <row r="30" spans="2:12" ht="28.5" customHeight="1" thickBot="1" x14ac:dyDescent="0.3">
      <c r="B30" s="512" t="s">
        <v>31</v>
      </c>
      <c r="C30" s="513">
        <v>6587308.6399999997</v>
      </c>
      <c r="D30" s="513">
        <v>285086.51</v>
      </c>
      <c r="E30" s="513">
        <v>989018.16</v>
      </c>
      <c r="F30" s="513">
        <v>244601.66</v>
      </c>
      <c r="G30" s="513">
        <v>20256.8</v>
      </c>
      <c r="H30" s="513">
        <v>965574.33</v>
      </c>
      <c r="I30" s="513">
        <v>3200</v>
      </c>
      <c r="J30" s="513">
        <v>532970.96</v>
      </c>
      <c r="K30" s="541">
        <f>SUM(C30:J30)</f>
        <v>9628017.0599999987</v>
      </c>
      <c r="L30" s="106"/>
    </row>
    <row r="31" spans="2:12" ht="24" customHeight="1" thickBot="1" x14ac:dyDescent="0.3">
      <c r="B31" s="493" t="s">
        <v>32</v>
      </c>
      <c r="C31" s="514">
        <v>2384761.92</v>
      </c>
      <c r="D31" s="515">
        <v>314510.81</v>
      </c>
      <c r="E31" s="515">
        <v>519907.3</v>
      </c>
      <c r="F31" s="515">
        <v>733275.27000000014</v>
      </c>
      <c r="G31" s="515">
        <v>0</v>
      </c>
      <c r="H31" s="515">
        <v>46419.56</v>
      </c>
      <c r="I31" s="515">
        <v>18324.099999999999</v>
      </c>
      <c r="J31" s="515">
        <v>42094.58</v>
      </c>
      <c r="K31" s="541">
        <f t="shared" ref="K31:K32" si="7">SUM(C31:J31)</f>
        <v>4059293.54</v>
      </c>
    </row>
    <row r="32" spans="2:12" ht="27.75" customHeight="1" thickBot="1" x14ac:dyDescent="0.3">
      <c r="B32" s="516" t="s">
        <v>5</v>
      </c>
      <c r="C32" s="517">
        <f t="shared" ref="C32:J32" si="8">SUM(C30:C31)</f>
        <v>8972070.5599999987</v>
      </c>
      <c r="D32" s="518">
        <f t="shared" si="8"/>
        <v>599597.32000000007</v>
      </c>
      <c r="E32" s="518">
        <f t="shared" si="8"/>
        <v>1508925.46</v>
      </c>
      <c r="F32" s="518">
        <f t="shared" si="8"/>
        <v>977876.93000000017</v>
      </c>
      <c r="G32" s="518">
        <f t="shared" si="8"/>
        <v>20256.8</v>
      </c>
      <c r="H32" s="518">
        <f t="shared" si="8"/>
        <v>1011993.8899999999</v>
      </c>
      <c r="I32" s="518">
        <f t="shared" si="8"/>
        <v>21524.1</v>
      </c>
      <c r="J32" s="518">
        <f t="shared" si="8"/>
        <v>575065.53999999992</v>
      </c>
      <c r="K32" s="541">
        <f t="shared" si="7"/>
        <v>13687310.6</v>
      </c>
    </row>
    <row r="33" spans="2:11" ht="25.5" customHeight="1" x14ac:dyDescent="0.25"/>
    <row r="34" spans="2:11" ht="20.25" customHeight="1" x14ac:dyDescent="0.25">
      <c r="B34" s="519"/>
      <c r="C34" s="519"/>
      <c r="D34" s="519"/>
      <c r="E34" s="519"/>
      <c r="F34" s="519"/>
      <c r="G34" s="519"/>
      <c r="H34" s="519"/>
      <c r="I34" s="519"/>
      <c r="J34" s="519"/>
    </row>
    <row r="35" spans="2:11" ht="31.5" customHeight="1" thickBot="1" x14ac:dyDescent="0.3">
      <c r="B35" s="415" t="s">
        <v>85</v>
      </c>
      <c r="C35" s="542"/>
      <c r="D35" s="542"/>
      <c r="E35" s="542"/>
      <c r="F35" s="542"/>
      <c r="G35" s="542"/>
      <c r="H35" s="542"/>
      <c r="I35" s="542"/>
      <c r="J35" s="542"/>
      <c r="K35" s="542"/>
    </row>
    <row r="36" spans="2:11" ht="23.25" customHeight="1" thickBot="1" x14ac:dyDescent="0.3">
      <c r="B36" s="457"/>
      <c r="C36" s="520"/>
      <c r="D36" s="521" t="s">
        <v>34</v>
      </c>
      <c r="E36" s="522"/>
      <c r="F36" s="522"/>
      <c r="G36" s="523"/>
      <c r="H36" s="521" t="s">
        <v>33</v>
      </c>
      <c r="I36" s="522"/>
      <c r="J36" s="522"/>
      <c r="K36" s="543"/>
    </row>
    <row r="37" spans="2:11" ht="23.25" customHeight="1" thickBot="1" x14ac:dyDescent="0.3">
      <c r="B37" s="524"/>
      <c r="C37" s="525"/>
      <c r="D37" s="16" t="s">
        <v>74</v>
      </c>
      <c r="E37" s="16" t="s">
        <v>75</v>
      </c>
      <c r="F37" s="16" t="s">
        <v>76</v>
      </c>
      <c r="G37" s="526" t="s">
        <v>5</v>
      </c>
      <c r="H37" s="527" t="s">
        <v>78</v>
      </c>
      <c r="I37" s="525"/>
      <c r="J37" s="394" t="s">
        <v>79</v>
      </c>
      <c r="K37" s="543"/>
    </row>
    <row r="38" spans="2:11" ht="33.75" customHeight="1" thickBot="1" x14ac:dyDescent="0.3">
      <c r="B38" s="528" t="s">
        <v>86</v>
      </c>
      <c r="C38" s="529"/>
      <c r="D38" s="530">
        <v>466095566.43000001</v>
      </c>
      <c r="E38" s="530">
        <v>125816324.58</v>
      </c>
      <c r="F38" s="530">
        <v>44073089.439999998</v>
      </c>
      <c r="G38" s="531">
        <f>SUM(D38:F38)</f>
        <v>635984980.45000005</v>
      </c>
      <c r="H38" s="532">
        <v>46505369.939999998</v>
      </c>
      <c r="I38" s="533"/>
      <c r="J38" s="532">
        <v>361584.56</v>
      </c>
      <c r="K38" s="533"/>
    </row>
    <row r="39" spans="2:11" ht="33" customHeight="1" thickBot="1" x14ac:dyDescent="0.3">
      <c r="B39" s="528" t="s">
        <v>4</v>
      </c>
      <c r="C39" s="529"/>
      <c r="D39" s="534">
        <v>365518836.48000002</v>
      </c>
      <c r="E39" s="534">
        <v>56181281.120000005</v>
      </c>
      <c r="F39" s="534">
        <v>4308004.8600000003</v>
      </c>
      <c r="G39" s="531">
        <f>SUM(D39:F39)</f>
        <v>426008122.46000004</v>
      </c>
      <c r="H39" s="535">
        <v>14138980.379999999</v>
      </c>
      <c r="I39" s="536"/>
      <c r="J39" s="544">
        <v>613.41000000000008</v>
      </c>
      <c r="K39" s="545"/>
    </row>
    <row r="40" spans="2:11" ht="30.75" customHeight="1" thickBot="1" x14ac:dyDescent="0.3">
      <c r="B40" s="537" t="s">
        <v>5</v>
      </c>
      <c r="C40" s="538"/>
      <c r="D40" s="531">
        <f>SUM(D38:D39)</f>
        <v>831614402.91000009</v>
      </c>
      <c r="E40" s="531">
        <f t="shared" ref="E40:F40" si="9">SUM(E38:E39)</f>
        <v>181997605.69999999</v>
      </c>
      <c r="F40" s="531">
        <f t="shared" si="9"/>
        <v>48381094.299999997</v>
      </c>
      <c r="G40" s="531">
        <f t="shared" ref="G40" si="10">SUM(D40:F40)</f>
        <v>1061993102.9100001</v>
      </c>
      <c r="H40" s="394">
        <f>SUM(H38:H39)</f>
        <v>60644350.319999993</v>
      </c>
      <c r="I40" s="539"/>
      <c r="J40" s="394">
        <f>SUM(J38:J39)</f>
        <v>362197.97</v>
      </c>
      <c r="K40" s="546"/>
    </row>
    <row r="41" spans="2:11" ht="21.75" customHeight="1" thickBot="1" x14ac:dyDescent="0.3"/>
    <row r="42" spans="2:11" ht="21" customHeight="1" thickBot="1" x14ac:dyDescent="0.3">
      <c r="B42" s="204" t="s">
        <v>35</v>
      </c>
      <c r="C42" s="205"/>
      <c r="D42" s="205"/>
      <c r="E42" s="205"/>
      <c r="F42" s="205"/>
      <c r="G42" s="205"/>
      <c r="H42" s="205"/>
      <c r="I42" s="205"/>
      <c r="J42" s="206"/>
    </row>
    <row r="43" spans="2:11" ht="28.5" customHeight="1" x14ac:dyDescent="0.25">
      <c r="B43" s="207" t="s">
        <v>36</v>
      </c>
      <c r="C43" s="208"/>
      <c r="D43" s="209" t="s">
        <v>37</v>
      </c>
      <c r="E43" s="210"/>
      <c r="F43" s="211" t="s">
        <v>38</v>
      </c>
      <c r="G43" s="211"/>
      <c r="H43" s="187" t="s">
        <v>5</v>
      </c>
      <c r="I43" s="212" t="s">
        <v>39</v>
      </c>
      <c r="J43" s="213"/>
    </row>
    <row r="44" spans="2:11" ht="26.25" customHeight="1" thickBot="1" x14ac:dyDescent="0.3">
      <c r="B44" s="197">
        <v>2659</v>
      </c>
      <c r="C44" s="198"/>
      <c r="D44" s="199">
        <v>2807</v>
      </c>
      <c r="E44" s="200"/>
      <c r="F44" s="201">
        <v>560</v>
      </c>
      <c r="G44" s="201"/>
      <c r="H44" s="92">
        <f>SUM(B44:G44)</f>
        <v>6026</v>
      </c>
      <c r="I44" s="202">
        <v>4</v>
      </c>
      <c r="J44" s="203"/>
    </row>
  </sheetData>
  <mergeCells count="87">
    <mergeCell ref="J40:K40"/>
    <mergeCell ref="B35:K35"/>
    <mergeCell ref="B2:G2"/>
    <mergeCell ref="H2:J2"/>
    <mergeCell ref="B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G13:H13"/>
    <mergeCell ref="G14:H14"/>
    <mergeCell ref="G15:H15"/>
    <mergeCell ref="B10:J10"/>
    <mergeCell ref="B11:B12"/>
    <mergeCell ref="C11:D12"/>
    <mergeCell ref="E11:I11"/>
    <mergeCell ref="J11:J12"/>
    <mergeCell ref="E12:F12"/>
    <mergeCell ref="G12:H12"/>
    <mergeCell ref="C13:D13"/>
    <mergeCell ref="C14:D14"/>
    <mergeCell ref="C15:D15"/>
    <mergeCell ref="E13:F13"/>
    <mergeCell ref="E14:F14"/>
    <mergeCell ref="E15:F15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2:J22"/>
    <mergeCell ref="B38:C38"/>
    <mergeCell ref="I25:J25"/>
    <mergeCell ref="I26:J26"/>
    <mergeCell ref="I27:J27"/>
    <mergeCell ref="B23:B24"/>
    <mergeCell ref="E23:E24"/>
    <mergeCell ref="H23:H24"/>
    <mergeCell ref="I23:J24"/>
    <mergeCell ref="H37:I37"/>
    <mergeCell ref="H38:I38"/>
    <mergeCell ref="H36:K36"/>
    <mergeCell ref="J37:K37"/>
    <mergeCell ref="J38:K38"/>
    <mergeCell ref="B44:C44"/>
    <mergeCell ref="D44:E44"/>
    <mergeCell ref="F44:G44"/>
    <mergeCell ref="I44:J44"/>
    <mergeCell ref="D36:G36"/>
    <mergeCell ref="B39:C39"/>
    <mergeCell ref="B40:C40"/>
    <mergeCell ref="B36:C37"/>
    <mergeCell ref="B42:J42"/>
    <mergeCell ref="B43:C43"/>
    <mergeCell ref="D43:E43"/>
    <mergeCell ref="F43:G43"/>
    <mergeCell ref="I43:J43"/>
    <mergeCell ref="H39:I39"/>
    <mergeCell ref="H40:I40"/>
    <mergeCell ref="J39:K39"/>
  </mergeCells>
  <pageMargins left="0" right="0" top="0.59055118110236227" bottom="0" header="0" footer="0"/>
  <pageSetup paperSize="9" scale="68" orientation="portrait" r:id="rId1"/>
  <ignoredErrors>
    <ignoredError sqref="I7 E27 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22" workbookViewId="0">
      <selection activeCell="C33" sqref="C33:H33"/>
    </sheetView>
  </sheetViews>
  <sheetFormatPr defaultRowHeight="15" x14ac:dyDescent="0.25"/>
  <cols>
    <col min="1" max="1" width="1.85546875" customWidth="1"/>
    <col min="2" max="2" width="23.7109375" customWidth="1"/>
    <col min="3" max="3" width="10.5703125" customWidth="1"/>
    <col min="4" max="4" width="12.7109375" customWidth="1"/>
    <col min="5" max="5" width="12.85546875" customWidth="1"/>
    <col min="6" max="6" width="11.5703125" customWidth="1"/>
    <col min="7" max="7" width="12" customWidth="1"/>
    <col min="8" max="8" width="10.28515625" customWidth="1"/>
    <col min="9" max="9" width="14.7109375" style="65" customWidth="1"/>
    <col min="10" max="10" width="11.5703125" style="65" customWidth="1"/>
  </cols>
  <sheetData>
    <row r="2" spans="2:10" ht="46.5" customHeight="1" thickBot="1" x14ac:dyDescent="0.3">
      <c r="B2" s="214" t="s">
        <v>89</v>
      </c>
      <c r="C2" s="214"/>
      <c r="D2" s="215"/>
      <c r="E2" s="215"/>
      <c r="F2" s="215"/>
      <c r="G2" s="215"/>
      <c r="H2" s="215"/>
      <c r="I2" s="215"/>
    </row>
    <row r="3" spans="2:10" ht="68.25" customHeight="1" thickBot="1" x14ac:dyDescent="0.3">
      <c r="B3" s="253" t="s">
        <v>77</v>
      </c>
      <c r="C3" s="309" t="s">
        <v>81</v>
      </c>
      <c r="D3" s="310"/>
      <c r="E3" s="312" t="s">
        <v>83</v>
      </c>
      <c r="F3" s="313"/>
      <c r="G3" s="313"/>
      <c r="H3" s="314"/>
      <c r="I3" s="240" t="s">
        <v>82</v>
      </c>
      <c r="J3" s="240" t="s">
        <v>84</v>
      </c>
    </row>
    <row r="4" spans="2:10" ht="21" customHeight="1" thickBot="1" x14ac:dyDescent="0.3">
      <c r="B4" s="254"/>
      <c r="C4" s="311"/>
      <c r="D4" s="215"/>
      <c r="E4" s="266" t="s">
        <v>9</v>
      </c>
      <c r="F4" s="267"/>
      <c r="G4" s="268" t="s">
        <v>10</v>
      </c>
      <c r="H4" s="269"/>
      <c r="I4" s="241"/>
      <c r="J4" s="241"/>
    </row>
    <row r="5" spans="2:10" ht="21" customHeight="1" x14ac:dyDescent="0.25">
      <c r="B5" s="80" t="s">
        <v>70</v>
      </c>
      <c r="C5" s="249">
        <v>635984980.45000005</v>
      </c>
      <c r="D5" s="250"/>
      <c r="E5" s="251">
        <v>65283667.869999997</v>
      </c>
      <c r="F5" s="252"/>
      <c r="G5" s="251">
        <v>65283667.869999997</v>
      </c>
      <c r="H5" s="252"/>
      <c r="I5" s="79">
        <v>100</v>
      </c>
      <c r="J5" s="79">
        <v>100</v>
      </c>
    </row>
    <row r="6" spans="2:10" ht="21" customHeight="1" x14ac:dyDescent="0.25">
      <c r="B6" s="21" t="s">
        <v>71</v>
      </c>
      <c r="C6" s="261">
        <v>0</v>
      </c>
      <c r="D6" s="262"/>
      <c r="E6" s="263">
        <v>735771328.25</v>
      </c>
      <c r="F6" s="264"/>
      <c r="G6" s="265">
        <v>253005925.86000001</v>
      </c>
      <c r="H6" s="264"/>
      <c r="I6" s="78"/>
      <c r="J6" s="78"/>
    </row>
    <row r="7" spans="2:10" ht="21" customHeight="1" thickBot="1" x14ac:dyDescent="0.3">
      <c r="B7" s="42" t="s">
        <v>72</v>
      </c>
      <c r="C7" s="320">
        <v>0</v>
      </c>
      <c r="D7" s="321"/>
      <c r="E7" s="322">
        <v>419900679.75</v>
      </c>
      <c r="F7" s="323"/>
      <c r="G7" s="324">
        <v>179650973.08000001</v>
      </c>
      <c r="H7" s="323"/>
      <c r="I7" s="70"/>
      <c r="J7" s="70"/>
    </row>
    <row r="8" spans="2:10" ht="34.5" customHeight="1" thickBot="1" x14ac:dyDescent="0.3">
      <c r="B8" s="43" t="s">
        <v>5</v>
      </c>
      <c r="C8" s="317">
        <f>SUM(C5:C7)</f>
        <v>635984980.45000005</v>
      </c>
      <c r="D8" s="318"/>
      <c r="E8" s="319">
        <f>SUM(E5:E7)</f>
        <v>1220955675.8699999</v>
      </c>
      <c r="F8" s="308"/>
      <c r="G8" s="319">
        <f>SUM(G5:G7)</f>
        <v>497940566.81000006</v>
      </c>
      <c r="H8" s="308"/>
      <c r="I8" s="71"/>
      <c r="J8" s="71"/>
    </row>
    <row r="9" spans="2:10" ht="21" customHeight="1" thickBot="1" x14ac:dyDescent="0.3">
      <c r="B9" s="41"/>
      <c r="C9" s="72"/>
      <c r="D9" s="73"/>
      <c r="E9" s="73"/>
      <c r="F9" s="73"/>
      <c r="G9" s="73"/>
      <c r="H9" s="73"/>
    </row>
    <row r="10" spans="2:10" ht="20.100000000000001" customHeight="1" thickBot="1" x14ac:dyDescent="0.3">
      <c r="B10" s="20" t="s">
        <v>40</v>
      </c>
      <c r="C10" s="255">
        <v>13976178.460000001</v>
      </c>
      <c r="D10" s="256"/>
      <c r="E10" s="257">
        <v>6882979.5</v>
      </c>
      <c r="F10" s="258"/>
      <c r="G10" s="257">
        <v>3978500.51</v>
      </c>
      <c r="H10" s="258"/>
      <c r="I10" s="113"/>
      <c r="J10" s="114"/>
    </row>
    <row r="11" spans="2:10" ht="20.100000000000001" customHeight="1" thickBot="1" x14ac:dyDescent="0.3">
      <c r="B11" s="15" t="s">
        <v>41</v>
      </c>
      <c r="C11" s="259">
        <v>7552029.7199999997</v>
      </c>
      <c r="D11" s="260"/>
      <c r="E11" s="285">
        <v>6896175.2300000004</v>
      </c>
      <c r="F11" s="286"/>
      <c r="G11" s="303">
        <v>1911818.99</v>
      </c>
      <c r="H11" s="304"/>
      <c r="I11" s="115"/>
      <c r="J11" s="116"/>
    </row>
    <row r="12" spans="2:10" ht="20.100000000000001" customHeight="1" thickBot="1" x14ac:dyDescent="0.3">
      <c r="B12" s="15" t="s">
        <v>42</v>
      </c>
      <c r="C12" s="242">
        <v>80365828.319999993</v>
      </c>
      <c r="D12" s="243"/>
      <c r="E12" s="287">
        <v>8480553.8100000005</v>
      </c>
      <c r="F12" s="288"/>
      <c r="G12" s="287">
        <v>8480553.8100000005</v>
      </c>
      <c r="H12" s="288"/>
      <c r="I12" s="107"/>
      <c r="J12" s="117"/>
    </row>
    <row r="13" spans="2:10" ht="20.100000000000001" customHeight="1" thickBot="1" x14ac:dyDescent="0.3">
      <c r="B13" s="15" t="s">
        <v>43</v>
      </c>
      <c r="C13" s="244">
        <v>33444073.25</v>
      </c>
      <c r="D13" s="245"/>
      <c r="E13" s="289">
        <v>3259938.9</v>
      </c>
      <c r="F13" s="289"/>
      <c r="G13" s="289">
        <v>3259939.9</v>
      </c>
      <c r="H13" s="289"/>
      <c r="I13" s="118">
        <v>1</v>
      </c>
      <c r="J13" s="117">
        <v>9.6100000000000005E-2</v>
      </c>
    </row>
    <row r="14" spans="2:10" ht="20.100000000000001" customHeight="1" thickBot="1" x14ac:dyDescent="0.3">
      <c r="B14" s="15" t="s">
        <v>44</v>
      </c>
      <c r="C14" s="246">
        <v>5579184.1600000001</v>
      </c>
      <c r="D14" s="247"/>
      <c r="E14" s="290">
        <v>3754187.83</v>
      </c>
      <c r="F14" s="291"/>
      <c r="G14" s="290">
        <v>1707149.59</v>
      </c>
      <c r="H14" s="291"/>
      <c r="I14" s="119"/>
      <c r="J14" s="120"/>
    </row>
    <row r="15" spans="2:10" ht="20.100000000000001" customHeight="1" thickBot="1" x14ac:dyDescent="0.3">
      <c r="B15" s="15" t="s">
        <v>45</v>
      </c>
      <c r="C15" s="225">
        <v>11208478.789999999</v>
      </c>
      <c r="D15" s="248"/>
      <c r="E15" s="227">
        <v>28653265.399999999</v>
      </c>
      <c r="F15" s="228"/>
      <c r="G15" s="227">
        <v>5592723.3600000003</v>
      </c>
      <c r="H15" s="228"/>
      <c r="I15" s="121"/>
      <c r="J15" s="122"/>
    </row>
    <row r="16" spans="2:10" ht="20.100000000000001" customHeight="1" thickBot="1" x14ac:dyDescent="0.3">
      <c r="B16" s="15" t="s">
        <v>46</v>
      </c>
      <c r="C16" s="232">
        <v>54315497.520000003</v>
      </c>
      <c r="D16" s="233"/>
      <c r="E16" s="292">
        <v>4932965.7300000004</v>
      </c>
      <c r="F16" s="293"/>
      <c r="G16" s="292">
        <v>4932965.7300000004</v>
      </c>
      <c r="H16" s="293"/>
      <c r="I16" s="137">
        <v>1</v>
      </c>
      <c r="J16" s="138" t="s">
        <v>88</v>
      </c>
    </row>
    <row r="17" spans="2:10" ht="20.100000000000001" customHeight="1" thickBot="1" x14ac:dyDescent="0.3">
      <c r="B17" s="15" t="s">
        <v>47</v>
      </c>
      <c r="C17" s="229">
        <v>34836276.960000001</v>
      </c>
      <c r="D17" s="230"/>
      <c r="E17" s="274">
        <v>4288526.54</v>
      </c>
      <c r="F17" s="275"/>
      <c r="G17" s="274">
        <v>4288526.54</v>
      </c>
      <c r="H17" s="275"/>
      <c r="I17" s="121"/>
      <c r="J17" s="122"/>
    </row>
    <row r="18" spans="2:10" ht="20.100000000000001" customHeight="1" thickBot="1" x14ac:dyDescent="0.3">
      <c r="B18" s="15" t="s">
        <v>48</v>
      </c>
      <c r="C18" s="234">
        <v>5728304.4199999999</v>
      </c>
      <c r="D18" s="235"/>
      <c r="E18" s="229">
        <v>5588004.5300000003</v>
      </c>
      <c r="F18" s="219"/>
      <c r="G18" s="229">
        <v>3130063.47</v>
      </c>
      <c r="H18" s="230"/>
      <c r="I18" s="124"/>
      <c r="J18" s="123"/>
    </row>
    <row r="19" spans="2:10" ht="20.100000000000001" customHeight="1" thickBot="1" x14ac:dyDescent="0.3">
      <c r="B19" s="15" t="s">
        <v>49</v>
      </c>
      <c r="C19" s="236" t="s">
        <v>90</v>
      </c>
      <c r="D19" s="237"/>
      <c r="E19" s="294" t="s">
        <v>91</v>
      </c>
      <c r="F19" s="295"/>
      <c r="G19" s="294" t="s">
        <v>92</v>
      </c>
      <c r="H19" s="295"/>
      <c r="I19" s="121"/>
      <c r="J19" s="122"/>
    </row>
    <row r="20" spans="2:10" ht="20.100000000000001" customHeight="1" thickBot="1" x14ac:dyDescent="0.3">
      <c r="B20" s="15" t="s">
        <v>50</v>
      </c>
      <c r="C20" s="238">
        <v>19350600.77</v>
      </c>
      <c r="D20" s="239"/>
      <c r="E20" s="279">
        <v>22181147.239999998</v>
      </c>
      <c r="F20" s="296"/>
      <c r="G20" s="305">
        <v>6640916.29</v>
      </c>
      <c r="H20" s="306"/>
      <c r="I20" s="95">
        <v>30</v>
      </c>
      <c r="J20" s="143">
        <v>34</v>
      </c>
    </row>
    <row r="21" spans="2:10" ht="20.100000000000001" customHeight="1" thickBot="1" x14ac:dyDescent="0.3">
      <c r="B21" s="15" t="s">
        <v>51</v>
      </c>
      <c r="C21" s="223">
        <v>21633208.039999999</v>
      </c>
      <c r="D21" s="224"/>
      <c r="E21" s="297">
        <v>2330243.44</v>
      </c>
      <c r="F21" s="298"/>
      <c r="G21" s="297">
        <v>2085432.65</v>
      </c>
      <c r="H21" s="298"/>
      <c r="I21" s="141">
        <f>G21/E21</f>
        <v>0.89494196795164027</v>
      </c>
      <c r="J21" s="142">
        <v>9.639960222931411E-2</v>
      </c>
    </row>
    <row r="22" spans="2:10" ht="20.100000000000001" customHeight="1" thickBot="1" x14ac:dyDescent="0.3">
      <c r="B22" s="15" t="s">
        <v>52</v>
      </c>
      <c r="C22" s="225">
        <v>2895954.65</v>
      </c>
      <c r="D22" s="226"/>
      <c r="E22" s="227">
        <v>773465.3899999999</v>
      </c>
      <c r="F22" s="299"/>
      <c r="G22" s="227">
        <v>494351.45</v>
      </c>
      <c r="H22" s="299"/>
      <c r="I22" s="121"/>
      <c r="J22" s="125"/>
    </row>
    <row r="23" spans="2:10" ht="20.100000000000001" customHeight="1" thickBot="1" x14ac:dyDescent="0.3">
      <c r="B23" s="15" t="s">
        <v>53</v>
      </c>
      <c r="C23" s="227">
        <v>56453327.079999998</v>
      </c>
      <c r="D23" s="228"/>
      <c r="E23" s="227">
        <v>5286309.0599999996</v>
      </c>
      <c r="F23" s="228"/>
      <c r="G23" s="227">
        <v>5286309.0599999996</v>
      </c>
      <c r="H23" s="228"/>
      <c r="I23" s="126"/>
      <c r="J23" s="127"/>
    </row>
    <row r="24" spans="2:10" ht="20.100000000000001" customHeight="1" thickBot="1" x14ac:dyDescent="0.3">
      <c r="B24" s="15" t="s">
        <v>54</v>
      </c>
      <c r="C24" s="229">
        <v>24586501.109999999</v>
      </c>
      <c r="D24" s="230"/>
      <c r="E24" s="279">
        <v>108190881.69</v>
      </c>
      <c r="F24" s="280"/>
      <c r="G24" s="229">
        <v>12319623.83</v>
      </c>
      <c r="H24" s="230"/>
      <c r="I24" s="128"/>
      <c r="J24" s="129"/>
    </row>
    <row r="25" spans="2:10" ht="20.100000000000001" customHeight="1" thickBot="1" x14ac:dyDescent="0.3">
      <c r="B25" s="15" t="s">
        <v>55</v>
      </c>
      <c r="C25" s="231"/>
      <c r="D25" s="219"/>
      <c r="E25" s="227"/>
      <c r="F25" s="228"/>
      <c r="G25" s="227"/>
      <c r="H25" s="228"/>
      <c r="I25" s="121"/>
      <c r="J25" s="115"/>
    </row>
    <row r="26" spans="2:10" ht="20.100000000000001" customHeight="1" thickBot="1" x14ac:dyDescent="0.3">
      <c r="B26" s="15" t="s">
        <v>56</v>
      </c>
      <c r="C26" s="216">
        <v>53698315.740000002</v>
      </c>
      <c r="D26" s="217"/>
      <c r="E26" s="220">
        <v>37253252.600000001</v>
      </c>
      <c r="F26" s="221"/>
      <c r="G26" s="220">
        <v>9360179.6199999992</v>
      </c>
      <c r="H26" s="221"/>
      <c r="I26" s="121"/>
      <c r="J26" s="125"/>
    </row>
    <row r="27" spans="2:10" ht="20.100000000000001" customHeight="1" thickBot="1" x14ac:dyDescent="0.3">
      <c r="B27" s="51" t="s">
        <v>57</v>
      </c>
      <c r="C27" s="218">
        <v>0</v>
      </c>
      <c r="D27" s="219"/>
      <c r="E27" s="222">
        <v>58449573.810000002</v>
      </c>
      <c r="F27" s="222"/>
      <c r="G27" s="222">
        <v>17852055.25</v>
      </c>
      <c r="H27" s="222"/>
      <c r="I27" s="140">
        <f>G27/E27</f>
        <v>0.30542661111663627</v>
      </c>
      <c r="J27" s="130"/>
    </row>
    <row r="28" spans="2:10" ht="20.100000000000001" customHeight="1" thickBot="1" x14ac:dyDescent="0.3">
      <c r="B28" s="51" t="s">
        <v>58</v>
      </c>
      <c r="C28" s="300">
        <v>564129.88</v>
      </c>
      <c r="D28" s="300"/>
      <c r="E28" s="276">
        <v>34712776.659999996</v>
      </c>
      <c r="F28" s="276"/>
      <c r="G28" s="276">
        <v>10236263.65</v>
      </c>
      <c r="H28" s="276"/>
      <c r="I28" s="131">
        <f>G28/E28</f>
        <v>0.29488461122717924</v>
      </c>
      <c r="J28" s="132"/>
    </row>
    <row r="29" spans="2:10" ht="20.100000000000001" customHeight="1" thickBot="1" x14ac:dyDescent="0.3">
      <c r="B29" s="51" t="s">
        <v>59</v>
      </c>
      <c r="C29" s="270">
        <v>0</v>
      </c>
      <c r="D29" s="271"/>
      <c r="E29" s="301">
        <v>67794828.099999994</v>
      </c>
      <c r="F29" s="302"/>
      <c r="G29" s="325">
        <v>22533684.440000001</v>
      </c>
      <c r="H29" s="326"/>
      <c r="I29" s="139">
        <v>0.33</v>
      </c>
      <c r="J29" s="133"/>
    </row>
    <row r="30" spans="2:10" ht="20.100000000000001" customHeight="1" thickBot="1" x14ac:dyDescent="0.3">
      <c r="B30" s="51" t="s">
        <v>60</v>
      </c>
      <c r="C30" s="218">
        <v>0</v>
      </c>
      <c r="D30" s="219"/>
      <c r="E30" s="276">
        <v>52898763.740000002</v>
      </c>
      <c r="F30" s="276"/>
      <c r="G30" s="276">
        <v>16878124.84</v>
      </c>
      <c r="H30" s="276"/>
      <c r="I30" s="134"/>
      <c r="J30" s="133"/>
    </row>
    <row r="31" spans="2:10" ht="20.100000000000001" customHeight="1" thickBot="1" x14ac:dyDescent="0.3">
      <c r="B31" s="51" t="s">
        <v>61</v>
      </c>
      <c r="C31" s="218">
        <v>0</v>
      </c>
      <c r="D31" s="219"/>
      <c r="E31" s="276">
        <v>65874587.049999997</v>
      </c>
      <c r="F31" s="276"/>
      <c r="G31" s="276">
        <v>24949201.059999999</v>
      </c>
      <c r="H31" s="276"/>
      <c r="I31" s="134"/>
      <c r="J31" s="133"/>
    </row>
    <row r="32" spans="2:10" ht="20.100000000000001" customHeight="1" thickBot="1" x14ac:dyDescent="0.3">
      <c r="B32" s="51" t="s">
        <v>73</v>
      </c>
      <c r="C32" s="272">
        <v>0</v>
      </c>
      <c r="D32" s="273"/>
      <c r="E32" s="277">
        <v>50283413.399999999</v>
      </c>
      <c r="F32" s="278"/>
      <c r="G32" s="281">
        <v>16290229.029999999</v>
      </c>
      <c r="H32" s="282"/>
      <c r="I32" s="185">
        <v>32.4</v>
      </c>
      <c r="J32" s="186">
        <v>32.4</v>
      </c>
    </row>
    <row r="33" spans="2:10" ht="42" customHeight="1" thickBot="1" x14ac:dyDescent="0.3">
      <c r="B33" s="16" t="s">
        <v>5</v>
      </c>
      <c r="C33" s="283">
        <f>SUM(C10:C32)</f>
        <v>426187888.87</v>
      </c>
      <c r="D33" s="284"/>
      <c r="E33" s="283">
        <f>SUM(E10:E32)</f>
        <v>578765839.6500001</v>
      </c>
      <c r="F33" s="284"/>
      <c r="G33" s="315">
        <f>SUM(G10:G32)</f>
        <v>182208613.06999999</v>
      </c>
      <c r="H33" s="316"/>
      <c r="I33" s="135"/>
      <c r="J33" s="136"/>
    </row>
    <row r="34" spans="2:10" ht="15.75" thickBot="1" x14ac:dyDescent="0.3">
      <c r="C34" s="74"/>
      <c r="D34" s="73"/>
      <c r="E34" s="73"/>
      <c r="F34" s="73"/>
      <c r="G34" s="73"/>
      <c r="H34" s="73"/>
    </row>
    <row r="35" spans="2:10" ht="57" customHeight="1" thickBot="1" x14ac:dyDescent="0.3">
      <c r="B35" s="1" t="s">
        <v>15</v>
      </c>
      <c r="C35" s="307">
        <f>SUM(C8+C33)</f>
        <v>1062172869.3200001</v>
      </c>
      <c r="D35" s="308"/>
      <c r="E35" s="307">
        <f t="shared" ref="E35" si="0">SUM(E8+E33)</f>
        <v>1799721515.52</v>
      </c>
      <c r="F35" s="308"/>
      <c r="G35" s="307">
        <f t="shared" ref="G35" si="1">SUM(G8+G33)</f>
        <v>680149179.88000011</v>
      </c>
      <c r="H35" s="308"/>
      <c r="I35" s="71"/>
      <c r="J35" s="71"/>
    </row>
  </sheetData>
  <mergeCells count="95">
    <mergeCell ref="C35:D35"/>
    <mergeCell ref="E35:F35"/>
    <mergeCell ref="G35:H35"/>
    <mergeCell ref="J3:J4"/>
    <mergeCell ref="C3:D4"/>
    <mergeCell ref="E3:H3"/>
    <mergeCell ref="G33:H33"/>
    <mergeCell ref="C8:D8"/>
    <mergeCell ref="E8:F8"/>
    <mergeCell ref="G8:H8"/>
    <mergeCell ref="C7:D7"/>
    <mergeCell ref="E7:F7"/>
    <mergeCell ref="G7:H7"/>
    <mergeCell ref="G28:H28"/>
    <mergeCell ref="G29:H29"/>
    <mergeCell ref="G30:H30"/>
    <mergeCell ref="E33:F33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C33:D33"/>
    <mergeCell ref="E11:F11"/>
    <mergeCell ref="E12:F12"/>
    <mergeCell ref="E13:F13"/>
    <mergeCell ref="E14:F14"/>
    <mergeCell ref="E15:F15"/>
    <mergeCell ref="E16:F16"/>
    <mergeCell ref="E18:F18"/>
    <mergeCell ref="E19:F19"/>
    <mergeCell ref="E20:F20"/>
    <mergeCell ref="E21:F21"/>
    <mergeCell ref="E22:F22"/>
    <mergeCell ref="E23:F23"/>
    <mergeCell ref="C28:D28"/>
    <mergeCell ref="E28:F28"/>
    <mergeCell ref="E29:F29"/>
    <mergeCell ref="C29:D29"/>
    <mergeCell ref="C30:D30"/>
    <mergeCell ref="C31:D31"/>
    <mergeCell ref="C32:D32"/>
    <mergeCell ref="G17:H17"/>
    <mergeCell ref="C17:D17"/>
    <mergeCell ref="E17:F17"/>
    <mergeCell ref="E31:F31"/>
    <mergeCell ref="E32:F32"/>
    <mergeCell ref="G25:H25"/>
    <mergeCell ref="E30:F30"/>
    <mergeCell ref="E24:F24"/>
    <mergeCell ref="E25:F25"/>
    <mergeCell ref="G31:H31"/>
    <mergeCell ref="G32:H32"/>
    <mergeCell ref="B3:B4"/>
    <mergeCell ref="C10:D10"/>
    <mergeCell ref="E10:F10"/>
    <mergeCell ref="G10:H10"/>
    <mergeCell ref="C11:D11"/>
    <mergeCell ref="C6:D6"/>
    <mergeCell ref="E6:F6"/>
    <mergeCell ref="G6:H6"/>
    <mergeCell ref="E4:F4"/>
    <mergeCell ref="G4:H4"/>
    <mergeCell ref="I3:I4"/>
    <mergeCell ref="C12:D12"/>
    <mergeCell ref="C13:D13"/>
    <mergeCell ref="C14:D14"/>
    <mergeCell ref="C15:D15"/>
    <mergeCell ref="C5:D5"/>
    <mergeCell ref="E5:F5"/>
    <mergeCell ref="G5:H5"/>
    <mergeCell ref="B2:I2"/>
    <mergeCell ref="C26:D26"/>
    <mergeCell ref="C27:D27"/>
    <mergeCell ref="E26:F26"/>
    <mergeCell ref="E27:F27"/>
    <mergeCell ref="G26:H26"/>
    <mergeCell ref="G27:H27"/>
    <mergeCell ref="C21:D21"/>
    <mergeCell ref="C22:D22"/>
    <mergeCell ref="C23:D23"/>
    <mergeCell ref="C24:D24"/>
    <mergeCell ref="C25:D25"/>
    <mergeCell ref="C16:D16"/>
    <mergeCell ref="C18:D18"/>
    <mergeCell ref="C19:D19"/>
    <mergeCell ref="C20:D20"/>
  </mergeCells>
  <pageMargins left="0.39370078740157483" right="0" top="0" bottom="0" header="0" footer="0"/>
  <pageSetup paperSize="9" scale="80" orientation="portrait" r:id="rId1"/>
  <ignoredErrors>
    <ignoredError sqref="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opLeftCell="A19" workbookViewId="0">
      <selection activeCell="C32" sqref="C32:H32"/>
    </sheetView>
  </sheetViews>
  <sheetFormatPr defaultRowHeight="15" x14ac:dyDescent="0.25"/>
  <cols>
    <col min="1" max="1" width="6.7109375" customWidth="1"/>
    <col min="2" max="2" width="23.7109375" customWidth="1"/>
    <col min="3" max="3" width="10.42578125" customWidth="1"/>
    <col min="4" max="4" width="3.42578125" customWidth="1"/>
    <col min="5" max="5" width="12.28515625" customWidth="1"/>
    <col min="6" max="6" width="3.85546875" customWidth="1"/>
    <col min="7" max="7" width="7.5703125" customWidth="1"/>
    <col min="8" max="8" width="5.28515625" customWidth="1"/>
    <col min="9" max="9" width="9.85546875" bestFit="1" customWidth="1"/>
  </cols>
  <sheetData>
    <row r="2" spans="2:9" ht="24.75" customHeight="1" x14ac:dyDescent="0.25">
      <c r="B2" s="327" t="s">
        <v>95</v>
      </c>
      <c r="C2" s="327"/>
      <c r="D2" s="327"/>
      <c r="E2" s="327"/>
      <c r="F2" s="327"/>
      <c r="G2" s="328"/>
      <c r="H2" s="328"/>
      <c r="I2" s="328"/>
    </row>
    <row r="3" spans="2:9" ht="15.75" thickBot="1" x14ac:dyDescent="0.3"/>
    <row r="4" spans="2:9" ht="22.5" customHeight="1" x14ac:dyDescent="0.25">
      <c r="B4" s="32" t="s">
        <v>62</v>
      </c>
      <c r="C4" s="347" t="s">
        <v>63</v>
      </c>
      <c r="D4" s="348"/>
      <c r="E4" s="345" t="s">
        <v>64</v>
      </c>
      <c r="F4" s="351"/>
      <c r="G4" s="345" t="s">
        <v>65</v>
      </c>
      <c r="H4" s="345"/>
      <c r="I4" s="30" t="s">
        <v>5</v>
      </c>
    </row>
    <row r="5" spans="2:9" ht="19.5" customHeight="1" x14ac:dyDescent="0.25">
      <c r="B5" s="33" t="s">
        <v>66</v>
      </c>
      <c r="C5" s="349">
        <v>6218</v>
      </c>
      <c r="D5" s="350"/>
      <c r="E5" s="346">
        <v>932</v>
      </c>
      <c r="F5" s="346"/>
      <c r="G5" s="346">
        <v>1386</v>
      </c>
      <c r="H5" s="346"/>
      <c r="I5" s="98">
        <f>SUM(C5:H5)</f>
        <v>8536</v>
      </c>
    </row>
    <row r="6" spans="2:9" ht="19.5" customHeight="1" x14ac:dyDescent="0.25">
      <c r="B6" s="33" t="s">
        <v>67</v>
      </c>
      <c r="C6" s="349">
        <v>5892</v>
      </c>
      <c r="D6" s="350"/>
      <c r="E6" s="346">
        <v>2357</v>
      </c>
      <c r="F6" s="346"/>
      <c r="G6" s="346">
        <v>965</v>
      </c>
      <c r="H6" s="346"/>
      <c r="I6" s="98">
        <f t="shared" ref="I6:I7" si="0">SUM(C6:H6)</f>
        <v>9214</v>
      </c>
    </row>
    <row r="7" spans="2:9" ht="27.75" customHeight="1" thickBot="1" x14ac:dyDescent="0.3">
      <c r="B7" s="34" t="s">
        <v>5</v>
      </c>
      <c r="C7" s="341">
        <f>SUM(C5:C6)</f>
        <v>12110</v>
      </c>
      <c r="D7" s="342"/>
      <c r="E7" s="341">
        <f t="shared" ref="E7" si="1">SUM(E5:E6)</f>
        <v>3289</v>
      </c>
      <c r="F7" s="342"/>
      <c r="G7" s="341">
        <f t="shared" ref="G7" si="2">SUM(G5:G6)</f>
        <v>2351</v>
      </c>
      <c r="H7" s="342"/>
      <c r="I7" s="99">
        <f t="shared" si="0"/>
        <v>17750</v>
      </c>
    </row>
    <row r="8" spans="2:9" ht="16.5" thickBot="1" x14ac:dyDescent="0.3">
      <c r="B8" s="17"/>
      <c r="C8" s="100"/>
      <c r="D8" s="100"/>
      <c r="E8" s="100"/>
      <c r="F8" s="100"/>
      <c r="G8" s="101"/>
      <c r="H8" s="101"/>
      <c r="I8" s="101"/>
    </row>
    <row r="9" spans="2:9" ht="16.5" thickBot="1" x14ac:dyDescent="0.3">
      <c r="B9" s="48" t="s">
        <v>57</v>
      </c>
      <c r="C9" s="343">
        <v>739</v>
      </c>
      <c r="D9" s="343"/>
      <c r="E9" s="343">
        <v>694</v>
      </c>
      <c r="F9" s="343"/>
      <c r="G9" s="343">
        <v>305</v>
      </c>
      <c r="H9" s="343"/>
      <c r="I9" s="102">
        <f>SUM(C9:H9)</f>
        <v>1738</v>
      </c>
    </row>
    <row r="10" spans="2:9" ht="16.5" thickBot="1" x14ac:dyDescent="0.3">
      <c r="B10" s="53" t="s">
        <v>58</v>
      </c>
      <c r="C10" s="343">
        <v>665</v>
      </c>
      <c r="D10" s="343"/>
      <c r="E10" s="343">
        <v>564</v>
      </c>
      <c r="F10" s="343"/>
      <c r="G10" s="343">
        <v>136</v>
      </c>
      <c r="H10" s="343"/>
      <c r="I10" s="102">
        <f t="shared" ref="I10:I31" si="3">SUM(C10:H10)</f>
        <v>1365</v>
      </c>
    </row>
    <row r="11" spans="2:9" ht="16.5" thickBot="1" x14ac:dyDescent="0.3">
      <c r="B11" s="53" t="s">
        <v>59</v>
      </c>
      <c r="C11" s="331">
        <v>1409</v>
      </c>
      <c r="D11" s="331"/>
      <c r="E11" s="331">
        <v>1008</v>
      </c>
      <c r="F11" s="331"/>
      <c r="G11" s="331">
        <v>236</v>
      </c>
      <c r="H11" s="331"/>
      <c r="I11" s="102">
        <f t="shared" si="3"/>
        <v>2653</v>
      </c>
    </row>
    <row r="12" spans="2:9" ht="16.5" thickBot="1" x14ac:dyDescent="0.3">
      <c r="B12" s="53" t="s">
        <v>60</v>
      </c>
      <c r="C12" s="332">
        <v>1760</v>
      </c>
      <c r="D12" s="332"/>
      <c r="E12" s="332">
        <v>646</v>
      </c>
      <c r="F12" s="332"/>
      <c r="G12" s="332">
        <v>187</v>
      </c>
      <c r="H12" s="332"/>
      <c r="I12" s="102">
        <f t="shared" si="3"/>
        <v>2593</v>
      </c>
    </row>
    <row r="13" spans="2:9" ht="16.5" thickBot="1" x14ac:dyDescent="0.3">
      <c r="B13" s="53" t="s">
        <v>61</v>
      </c>
      <c r="C13" s="332">
        <v>1059</v>
      </c>
      <c r="D13" s="332"/>
      <c r="E13" s="332">
        <v>1135</v>
      </c>
      <c r="F13" s="332"/>
      <c r="G13" s="332">
        <v>230</v>
      </c>
      <c r="H13" s="332"/>
      <c r="I13" s="102">
        <f t="shared" si="3"/>
        <v>2424</v>
      </c>
    </row>
    <row r="14" spans="2:9" ht="16.5" thickBot="1" x14ac:dyDescent="0.3">
      <c r="B14" s="53" t="s">
        <v>73</v>
      </c>
      <c r="C14" s="329">
        <v>568</v>
      </c>
      <c r="D14" s="329"/>
      <c r="E14" s="329">
        <v>291</v>
      </c>
      <c r="F14" s="329"/>
      <c r="G14" s="329">
        <v>194</v>
      </c>
      <c r="H14" s="329"/>
      <c r="I14" s="102">
        <f t="shared" si="3"/>
        <v>1053</v>
      </c>
    </row>
    <row r="15" spans="2:9" ht="16.5" thickBot="1" x14ac:dyDescent="0.3">
      <c r="B15" s="53" t="s">
        <v>40</v>
      </c>
      <c r="C15" s="329">
        <v>272</v>
      </c>
      <c r="D15" s="329"/>
      <c r="E15" s="329">
        <v>183</v>
      </c>
      <c r="F15" s="329"/>
      <c r="G15" s="329">
        <v>63</v>
      </c>
      <c r="H15" s="329"/>
      <c r="I15" s="102">
        <f t="shared" si="3"/>
        <v>518</v>
      </c>
    </row>
    <row r="16" spans="2:9" ht="16.5" thickBot="1" x14ac:dyDescent="0.3">
      <c r="B16" s="53" t="s">
        <v>41</v>
      </c>
      <c r="C16" s="344">
        <v>57</v>
      </c>
      <c r="D16" s="344"/>
      <c r="E16" s="344">
        <v>128</v>
      </c>
      <c r="F16" s="344"/>
      <c r="G16" s="344">
        <v>12</v>
      </c>
      <c r="H16" s="344"/>
      <c r="I16" s="102">
        <f t="shared" si="3"/>
        <v>197</v>
      </c>
    </row>
    <row r="17" spans="2:9" ht="16.5" thickBot="1" x14ac:dyDescent="0.3">
      <c r="B17" s="53" t="s">
        <v>42</v>
      </c>
      <c r="C17" s="330">
        <v>0</v>
      </c>
      <c r="D17" s="330"/>
      <c r="E17" s="330">
        <v>0</v>
      </c>
      <c r="F17" s="330"/>
      <c r="G17" s="330">
        <v>0</v>
      </c>
      <c r="H17" s="330"/>
      <c r="I17" s="102">
        <f t="shared" si="3"/>
        <v>0</v>
      </c>
    </row>
    <row r="18" spans="2:9" ht="16.5" thickBot="1" x14ac:dyDescent="0.3">
      <c r="B18" s="53" t="s">
        <v>43</v>
      </c>
      <c r="C18" s="330">
        <v>0</v>
      </c>
      <c r="D18" s="330"/>
      <c r="E18" s="330">
        <v>0</v>
      </c>
      <c r="F18" s="330"/>
      <c r="G18" s="330">
        <v>0</v>
      </c>
      <c r="H18" s="330"/>
      <c r="I18" s="102">
        <f t="shared" si="3"/>
        <v>0</v>
      </c>
    </row>
    <row r="19" spans="2:9" ht="16.5" thickBot="1" x14ac:dyDescent="0.3">
      <c r="B19" s="53" t="s">
        <v>44</v>
      </c>
      <c r="C19" s="329">
        <v>152</v>
      </c>
      <c r="D19" s="329"/>
      <c r="E19" s="329">
        <v>305</v>
      </c>
      <c r="F19" s="329"/>
      <c r="G19" s="329">
        <v>16</v>
      </c>
      <c r="H19" s="329"/>
      <c r="I19" s="102">
        <f t="shared" si="3"/>
        <v>473</v>
      </c>
    </row>
    <row r="20" spans="2:9" ht="16.5" thickBot="1" x14ac:dyDescent="0.3">
      <c r="B20" s="53" t="s">
        <v>45</v>
      </c>
      <c r="C20" s="329">
        <v>335</v>
      </c>
      <c r="D20" s="329"/>
      <c r="E20" s="329">
        <v>206</v>
      </c>
      <c r="F20" s="329"/>
      <c r="G20" s="329">
        <v>29</v>
      </c>
      <c r="H20" s="329"/>
      <c r="I20" s="102">
        <f t="shared" si="3"/>
        <v>570</v>
      </c>
    </row>
    <row r="21" spans="2:9" ht="16.5" thickBot="1" x14ac:dyDescent="0.3">
      <c r="B21" s="53" t="s">
        <v>46</v>
      </c>
      <c r="C21" s="330">
        <v>0</v>
      </c>
      <c r="D21" s="330"/>
      <c r="E21" s="330">
        <v>0</v>
      </c>
      <c r="F21" s="330"/>
      <c r="G21" s="330">
        <v>0</v>
      </c>
      <c r="H21" s="330"/>
      <c r="I21" s="102">
        <f t="shared" si="3"/>
        <v>0</v>
      </c>
    </row>
    <row r="22" spans="2:9" ht="16.5" thickBot="1" x14ac:dyDescent="0.3">
      <c r="B22" s="53" t="s">
        <v>47</v>
      </c>
      <c r="C22" s="330">
        <v>0</v>
      </c>
      <c r="D22" s="330"/>
      <c r="E22" s="330">
        <v>0</v>
      </c>
      <c r="F22" s="330"/>
      <c r="G22" s="330">
        <v>0</v>
      </c>
      <c r="H22" s="330"/>
      <c r="I22" s="102">
        <f t="shared" si="3"/>
        <v>0</v>
      </c>
    </row>
    <row r="23" spans="2:9" ht="16.5" thickBot="1" x14ac:dyDescent="0.3">
      <c r="B23" s="53" t="s">
        <v>48</v>
      </c>
      <c r="C23" s="329">
        <v>169</v>
      </c>
      <c r="D23" s="329"/>
      <c r="E23" s="329">
        <v>121</v>
      </c>
      <c r="F23" s="329"/>
      <c r="G23" s="329">
        <v>12</v>
      </c>
      <c r="H23" s="329"/>
      <c r="I23" s="102">
        <f t="shared" si="3"/>
        <v>302</v>
      </c>
    </row>
    <row r="24" spans="2:9" ht="16.5" thickBot="1" x14ac:dyDescent="0.3">
      <c r="B24" s="53" t="s">
        <v>49</v>
      </c>
      <c r="C24" s="329">
        <v>99</v>
      </c>
      <c r="D24" s="329"/>
      <c r="E24" s="329">
        <v>158</v>
      </c>
      <c r="F24" s="329"/>
      <c r="G24" s="329">
        <v>15</v>
      </c>
      <c r="H24" s="329"/>
      <c r="I24" s="102">
        <f t="shared" si="3"/>
        <v>272</v>
      </c>
    </row>
    <row r="25" spans="2:9" ht="16.5" thickBot="1" x14ac:dyDescent="0.3">
      <c r="B25" s="53" t="s">
        <v>50</v>
      </c>
      <c r="C25" s="335">
        <v>395</v>
      </c>
      <c r="D25" s="335"/>
      <c r="E25" s="335">
        <v>464</v>
      </c>
      <c r="F25" s="335"/>
      <c r="G25" s="335">
        <v>104</v>
      </c>
      <c r="H25" s="335"/>
      <c r="I25" s="102">
        <f t="shared" si="3"/>
        <v>963</v>
      </c>
    </row>
    <row r="26" spans="2:9" ht="16.5" thickBot="1" x14ac:dyDescent="0.3">
      <c r="B26" s="53" t="s">
        <v>51</v>
      </c>
      <c r="C26" s="330">
        <v>0</v>
      </c>
      <c r="D26" s="330"/>
      <c r="E26" s="330">
        <v>0</v>
      </c>
      <c r="F26" s="330"/>
      <c r="G26" s="330">
        <v>0</v>
      </c>
      <c r="H26" s="330"/>
      <c r="I26" s="102">
        <f t="shared" si="3"/>
        <v>0</v>
      </c>
    </row>
    <row r="27" spans="2:9" ht="16.5" thickBot="1" x14ac:dyDescent="0.3">
      <c r="B27" s="53" t="s">
        <v>52</v>
      </c>
      <c r="C27" s="329">
        <v>20</v>
      </c>
      <c r="D27" s="329"/>
      <c r="E27" s="329">
        <v>35</v>
      </c>
      <c r="F27" s="329"/>
      <c r="G27" s="329">
        <v>6</v>
      </c>
      <c r="H27" s="329"/>
      <c r="I27" s="102">
        <f t="shared" si="3"/>
        <v>61</v>
      </c>
    </row>
    <row r="28" spans="2:9" ht="16.5" thickBot="1" x14ac:dyDescent="0.3">
      <c r="B28" s="53" t="s">
        <v>53</v>
      </c>
      <c r="C28" s="330">
        <v>0</v>
      </c>
      <c r="D28" s="330"/>
      <c r="E28" s="330">
        <v>0</v>
      </c>
      <c r="F28" s="330"/>
      <c r="G28" s="330">
        <v>0</v>
      </c>
      <c r="H28" s="330"/>
      <c r="I28" s="102">
        <f t="shared" si="3"/>
        <v>0</v>
      </c>
    </row>
    <row r="29" spans="2:9" ht="16.5" thickBot="1" x14ac:dyDescent="0.3">
      <c r="B29" s="53" t="s">
        <v>54</v>
      </c>
      <c r="C29" s="334">
        <v>846</v>
      </c>
      <c r="D29" s="334"/>
      <c r="E29" s="334">
        <v>405</v>
      </c>
      <c r="F29" s="334"/>
      <c r="G29" s="334">
        <v>145</v>
      </c>
      <c r="H29" s="334"/>
      <c r="I29" s="102">
        <f t="shared" si="3"/>
        <v>1396</v>
      </c>
    </row>
    <row r="30" spans="2:9" ht="16.5" thickBot="1" x14ac:dyDescent="0.3">
      <c r="B30" s="53" t="s">
        <v>55</v>
      </c>
      <c r="C30" s="336"/>
      <c r="D30" s="337"/>
      <c r="E30" s="336"/>
      <c r="F30" s="340"/>
      <c r="G30" s="338"/>
      <c r="H30" s="339"/>
      <c r="I30" s="102">
        <f t="shared" si="3"/>
        <v>0</v>
      </c>
    </row>
    <row r="31" spans="2:9" ht="16.5" thickBot="1" x14ac:dyDescent="0.3">
      <c r="B31" s="53" t="s">
        <v>56</v>
      </c>
      <c r="C31" s="329">
        <v>582</v>
      </c>
      <c r="D31" s="329"/>
      <c r="E31" s="329">
        <v>673</v>
      </c>
      <c r="F31" s="329"/>
      <c r="G31" s="329">
        <v>86</v>
      </c>
      <c r="H31" s="329"/>
      <c r="I31" s="102">
        <f t="shared" si="3"/>
        <v>1341</v>
      </c>
    </row>
    <row r="32" spans="2:9" ht="30.75" customHeight="1" thickBot="1" x14ac:dyDescent="0.3">
      <c r="B32" s="54" t="s">
        <v>5</v>
      </c>
      <c r="C32" s="333">
        <f>SUM(C9:C31)</f>
        <v>9127</v>
      </c>
      <c r="D32" s="333"/>
      <c r="E32" s="333">
        <f t="shared" ref="E32" si="4">SUM(E9:E31)</f>
        <v>7016</v>
      </c>
      <c r="F32" s="333"/>
      <c r="G32" s="333">
        <f t="shared" ref="G32" si="5">SUM(G9:G31)</f>
        <v>1776</v>
      </c>
      <c r="H32" s="333"/>
      <c r="I32" s="103">
        <f>SUM(C32:H32)</f>
        <v>17919</v>
      </c>
    </row>
    <row r="33" spans="2:9" ht="16.5" thickBot="1" x14ac:dyDescent="0.3">
      <c r="C33" s="101"/>
      <c r="D33" s="101"/>
      <c r="E33" s="101"/>
      <c r="F33" s="101"/>
      <c r="G33" s="101"/>
      <c r="H33" s="101"/>
      <c r="I33" s="104"/>
    </row>
    <row r="34" spans="2:9" ht="23.25" customHeight="1" thickBot="1" x14ac:dyDescent="0.3">
      <c r="B34" s="31" t="s">
        <v>15</v>
      </c>
      <c r="C34" s="352">
        <f>SUM(C7+C32)</f>
        <v>21237</v>
      </c>
      <c r="D34" s="353"/>
      <c r="E34" s="352">
        <f t="shared" ref="E34" si="6">SUM(E7+E32)</f>
        <v>10305</v>
      </c>
      <c r="F34" s="353"/>
      <c r="G34" s="352">
        <f t="shared" ref="G34" si="7">SUM(G7+G32)</f>
        <v>4127</v>
      </c>
      <c r="H34" s="353"/>
      <c r="I34" s="105">
        <f>SUM(I7+I32)</f>
        <v>35669</v>
      </c>
    </row>
  </sheetData>
  <mergeCells count="88">
    <mergeCell ref="E28:F28"/>
    <mergeCell ref="G13:H13"/>
    <mergeCell ref="G14:H14"/>
    <mergeCell ref="E10:F10"/>
    <mergeCell ref="E11:F11"/>
    <mergeCell ref="E12:F12"/>
    <mergeCell ref="E13:F13"/>
    <mergeCell ref="E14:F14"/>
    <mergeCell ref="E7:F7"/>
    <mergeCell ref="C34:D34"/>
    <mergeCell ref="E34:F34"/>
    <mergeCell ref="G34:H34"/>
    <mergeCell ref="C24:D24"/>
    <mergeCell ref="E24:F24"/>
    <mergeCell ref="G24:H24"/>
    <mergeCell ref="G25:H25"/>
    <mergeCell ref="G26:H26"/>
    <mergeCell ref="G27:H27"/>
    <mergeCell ref="G28:H28"/>
    <mergeCell ref="C28:D28"/>
    <mergeCell ref="C29:D29"/>
    <mergeCell ref="E25:F25"/>
    <mergeCell ref="E26:F26"/>
    <mergeCell ref="E27:F27"/>
    <mergeCell ref="G4:H4"/>
    <mergeCell ref="G5:H5"/>
    <mergeCell ref="G6:H6"/>
    <mergeCell ref="C20:D20"/>
    <mergeCell ref="C21:D21"/>
    <mergeCell ref="C17:D17"/>
    <mergeCell ref="C18:D18"/>
    <mergeCell ref="C19:D19"/>
    <mergeCell ref="C4:D4"/>
    <mergeCell ref="C5:D5"/>
    <mergeCell ref="C6:D6"/>
    <mergeCell ref="C9:D9"/>
    <mergeCell ref="E9:F9"/>
    <mergeCell ref="E4:F4"/>
    <mergeCell ref="E5:F5"/>
    <mergeCell ref="E6:F6"/>
    <mergeCell ref="C22:D22"/>
    <mergeCell ref="C7:D7"/>
    <mergeCell ref="G10:H10"/>
    <mergeCell ref="C10:D10"/>
    <mergeCell ref="G7:H7"/>
    <mergeCell ref="G9:H9"/>
    <mergeCell ref="C16:D16"/>
    <mergeCell ref="E16:F16"/>
    <mergeCell ref="G16:H16"/>
    <mergeCell ref="G15:H15"/>
    <mergeCell ref="E15:F15"/>
    <mergeCell ref="C15:D15"/>
    <mergeCell ref="G11:H11"/>
    <mergeCell ref="G12:H12"/>
    <mergeCell ref="C14:D14"/>
    <mergeCell ref="E17:F17"/>
    <mergeCell ref="C32:D32"/>
    <mergeCell ref="C23:D23"/>
    <mergeCell ref="G29:H29"/>
    <mergeCell ref="G31:H31"/>
    <mergeCell ref="G32:H32"/>
    <mergeCell ref="E31:F31"/>
    <mergeCell ref="E32:F32"/>
    <mergeCell ref="E29:F29"/>
    <mergeCell ref="C25:D25"/>
    <mergeCell ref="C26:D26"/>
    <mergeCell ref="C27:D27"/>
    <mergeCell ref="G23:H23"/>
    <mergeCell ref="E23:F23"/>
    <mergeCell ref="C30:D30"/>
    <mergeCell ref="G30:H30"/>
    <mergeCell ref="E30:F30"/>
    <mergeCell ref="B2:I2"/>
    <mergeCell ref="C31:D31"/>
    <mergeCell ref="G22:H22"/>
    <mergeCell ref="E18:F18"/>
    <mergeCell ref="E19:F19"/>
    <mergeCell ref="E20:F20"/>
    <mergeCell ref="E21:F21"/>
    <mergeCell ref="E22:F22"/>
    <mergeCell ref="G17:H17"/>
    <mergeCell ref="G18:H18"/>
    <mergeCell ref="G19:H19"/>
    <mergeCell ref="G20:H20"/>
    <mergeCell ref="G21:H21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pane ySplit="4" topLeftCell="A23" activePane="bottomLeft" state="frozen"/>
      <selection pane="bottomLeft" activeCell="F24" sqref="F24:G24"/>
    </sheetView>
  </sheetViews>
  <sheetFormatPr defaultRowHeight="15" x14ac:dyDescent="0.25"/>
  <cols>
    <col min="1" max="1" width="1.140625" customWidth="1"/>
    <col min="2" max="2" width="23.42578125" customWidth="1"/>
    <col min="3" max="3" width="9.28515625" customWidth="1"/>
    <col min="4" max="4" width="9.85546875" customWidth="1"/>
    <col min="5" max="5" width="11.140625" customWidth="1"/>
    <col min="6" max="6" width="10.5703125" customWidth="1"/>
    <col min="7" max="7" width="15.5703125" customWidth="1"/>
  </cols>
  <sheetData>
    <row r="2" spans="2:9" ht="45.75" customHeight="1" thickBot="1" x14ac:dyDescent="0.3">
      <c r="B2" s="360" t="s">
        <v>89</v>
      </c>
      <c r="C2" s="360"/>
      <c r="D2" s="360"/>
      <c r="E2" s="360"/>
      <c r="F2" s="360"/>
      <c r="G2" s="360"/>
      <c r="H2" s="360"/>
      <c r="I2" s="360"/>
    </row>
    <row r="3" spans="2:9" ht="38.25" x14ac:dyDescent="0.25">
      <c r="B3" s="354"/>
      <c r="C3" s="2" t="s">
        <v>17</v>
      </c>
      <c r="D3" s="3" t="s">
        <v>18</v>
      </c>
      <c r="E3" s="356" t="s">
        <v>5</v>
      </c>
      <c r="F3" s="4" t="s">
        <v>19</v>
      </c>
      <c r="G3" s="14" t="s">
        <v>20</v>
      </c>
      <c r="H3" s="358" t="s">
        <v>5</v>
      </c>
      <c r="I3" s="359" t="s">
        <v>15</v>
      </c>
    </row>
    <row r="4" spans="2:9" ht="15.75" thickBot="1" x14ac:dyDescent="0.3">
      <c r="B4" s="355"/>
      <c r="C4" s="5" t="s">
        <v>21</v>
      </c>
      <c r="D4" s="6" t="s">
        <v>21</v>
      </c>
      <c r="E4" s="357"/>
      <c r="F4" s="5" t="s">
        <v>21</v>
      </c>
      <c r="G4" s="6" t="s">
        <v>21</v>
      </c>
      <c r="H4" s="357"/>
      <c r="I4" s="241"/>
    </row>
    <row r="5" spans="2:9" ht="24.95" customHeight="1" thickBot="1" x14ac:dyDescent="0.3">
      <c r="B5" s="39" t="s">
        <v>68</v>
      </c>
      <c r="C5" s="194">
        <v>7040</v>
      </c>
      <c r="D5" s="194">
        <v>1069</v>
      </c>
      <c r="E5" s="166">
        <f t="shared" ref="E5" si="0">SUM(C5:D5)</f>
        <v>8109</v>
      </c>
      <c r="F5" s="195">
        <v>173</v>
      </c>
      <c r="G5" s="196">
        <v>22</v>
      </c>
      <c r="H5" s="166">
        <f t="shared" ref="H5" si="1">SUM(F5:G5)</f>
        <v>195</v>
      </c>
      <c r="I5" s="166">
        <f t="shared" ref="I5" si="2">SUM(E5+H5)</f>
        <v>8304</v>
      </c>
    </row>
    <row r="6" spans="2:9" ht="24.95" customHeight="1" thickBot="1" x14ac:dyDescent="0.3">
      <c r="B6" s="40"/>
      <c r="C6" s="49"/>
      <c r="D6" s="49"/>
      <c r="E6" s="49"/>
      <c r="F6" s="49"/>
      <c r="G6" s="49"/>
      <c r="H6" s="49"/>
      <c r="I6" s="49"/>
    </row>
    <row r="7" spans="2:9" ht="24.95" customHeight="1" thickBot="1" x14ac:dyDescent="0.3">
      <c r="B7" s="15" t="s">
        <v>40</v>
      </c>
      <c r="C7" s="87">
        <v>2101</v>
      </c>
      <c r="D7" s="87">
        <v>111</v>
      </c>
      <c r="E7" s="60">
        <f>SUM(C7:D7)</f>
        <v>2212</v>
      </c>
      <c r="F7" s="61">
        <v>0</v>
      </c>
      <c r="G7" s="62">
        <v>0</v>
      </c>
      <c r="H7" s="63">
        <f>SUM(F7:G7)</f>
        <v>0</v>
      </c>
      <c r="I7" s="64">
        <f t="shared" ref="I7:I24" si="3">SUM(E7+H7)</f>
        <v>2212</v>
      </c>
    </row>
    <row r="8" spans="2:9" ht="24.95" customHeight="1" thickBot="1" x14ac:dyDescent="0.3">
      <c r="B8" s="15" t="s">
        <v>41</v>
      </c>
      <c r="C8" s="66">
        <v>2566</v>
      </c>
      <c r="D8" s="66">
        <v>134</v>
      </c>
      <c r="E8" s="60">
        <f t="shared" ref="E8:E23" si="4">SUM(C8:D8)</f>
        <v>2700</v>
      </c>
      <c r="F8" s="67">
        <v>4</v>
      </c>
      <c r="G8" s="68">
        <v>6</v>
      </c>
      <c r="H8" s="69">
        <f t="shared" ref="H8:H23" si="5">SUM(F8:G8)</f>
        <v>10</v>
      </c>
      <c r="I8" s="64">
        <f t="shared" si="3"/>
        <v>2710</v>
      </c>
    </row>
    <row r="9" spans="2:9" ht="24.95" customHeight="1" thickBot="1" x14ac:dyDescent="0.3">
      <c r="B9" s="15" t="s">
        <v>42</v>
      </c>
      <c r="C9" s="87">
        <v>2369</v>
      </c>
      <c r="D9" s="87">
        <v>213</v>
      </c>
      <c r="E9" s="60">
        <f t="shared" si="4"/>
        <v>2582</v>
      </c>
      <c r="F9" s="87">
        <v>11</v>
      </c>
      <c r="G9" s="87">
        <v>1</v>
      </c>
      <c r="H9" s="52">
        <f t="shared" si="5"/>
        <v>12</v>
      </c>
      <c r="I9" s="50">
        <f t="shared" si="3"/>
        <v>2594</v>
      </c>
    </row>
    <row r="10" spans="2:9" ht="24.95" customHeight="1" thickBot="1" x14ac:dyDescent="0.3">
      <c r="B10" s="15" t="s">
        <v>43</v>
      </c>
      <c r="C10" s="87">
        <v>2381</v>
      </c>
      <c r="D10" s="87">
        <v>147</v>
      </c>
      <c r="E10" s="60">
        <f t="shared" si="4"/>
        <v>2528</v>
      </c>
      <c r="F10" s="87">
        <v>30</v>
      </c>
      <c r="G10" s="87">
        <v>13</v>
      </c>
      <c r="H10" s="69">
        <f t="shared" si="5"/>
        <v>43</v>
      </c>
      <c r="I10" s="64">
        <f t="shared" si="3"/>
        <v>2571</v>
      </c>
    </row>
    <row r="11" spans="2:9" ht="24.95" customHeight="1" thickBot="1" x14ac:dyDescent="0.3">
      <c r="B11" s="15" t="s">
        <v>44</v>
      </c>
      <c r="C11" s="87">
        <v>1191</v>
      </c>
      <c r="D11" s="87">
        <v>34</v>
      </c>
      <c r="E11" s="60">
        <f t="shared" si="4"/>
        <v>1225</v>
      </c>
      <c r="F11" s="87">
        <v>14</v>
      </c>
      <c r="G11" s="87">
        <v>0</v>
      </c>
      <c r="H11" s="69">
        <f t="shared" si="5"/>
        <v>14</v>
      </c>
      <c r="I11" s="64">
        <f t="shared" si="3"/>
        <v>1239</v>
      </c>
    </row>
    <row r="12" spans="2:9" ht="24.95" customHeight="1" thickBot="1" x14ac:dyDescent="0.3">
      <c r="B12" s="15" t="s">
        <v>45</v>
      </c>
      <c r="C12" s="87">
        <v>4593</v>
      </c>
      <c r="D12" s="87">
        <v>452</v>
      </c>
      <c r="E12" s="60">
        <f t="shared" si="4"/>
        <v>5045</v>
      </c>
      <c r="F12" s="59">
        <v>0</v>
      </c>
      <c r="G12" s="59">
        <v>0</v>
      </c>
      <c r="H12" s="69">
        <f t="shared" si="5"/>
        <v>0</v>
      </c>
      <c r="I12" s="64">
        <f t="shared" si="3"/>
        <v>5045</v>
      </c>
    </row>
    <row r="13" spans="2:9" ht="24.95" customHeight="1" thickBot="1" x14ac:dyDescent="0.3">
      <c r="B13" s="15" t="s">
        <v>46</v>
      </c>
      <c r="C13" s="87">
        <v>5850</v>
      </c>
      <c r="D13" s="87">
        <v>2538</v>
      </c>
      <c r="E13" s="60">
        <f t="shared" si="4"/>
        <v>8388</v>
      </c>
      <c r="F13" s="87">
        <v>169</v>
      </c>
      <c r="G13" s="87">
        <v>25</v>
      </c>
      <c r="H13" s="69">
        <f t="shared" si="5"/>
        <v>194</v>
      </c>
      <c r="I13" s="64">
        <f t="shared" si="3"/>
        <v>8582</v>
      </c>
    </row>
    <row r="14" spans="2:9" ht="24.95" customHeight="1" thickBot="1" x14ac:dyDescent="0.3">
      <c r="B14" s="15" t="s">
        <v>47</v>
      </c>
      <c r="C14" s="87">
        <v>5919</v>
      </c>
      <c r="D14" s="87">
        <v>189</v>
      </c>
      <c r="E14" s="166">
        <f t="shared" si="4"/>
        <v>6108</v>
      </c>
      <c r="F14" s="61">
        <v>9</v>
      </c>
      <c r="G14" s="62">
        <v>4</v>
      </c>
      <c r="H14" s="69">
        <f t="shared" si="5"/>
        <v>13</v>
      </c>
      <c r="I14" s="64">
        <f t="shared" si="3"/>
        <v>6121</v>
      </c>
    </row>
    <row r="15" spans="2:9" ht="24.95" customHeight="1" thickBot="1" x14ac:dyDescent="0.3">
      <c r="B15" s="15" t="s">
        <v>48</v>
      </c>
      <c r="C15" s="111">
        <v>461</v>
      </c>
      <c r="D15" s="111">
        <v>66</v>
      </c>
      <c r="E15" s="110">
        <f t="shared" si="4"/>
        <v>527</v>
      </c>
      <c r="F15" s="159">
        <v>5</v>
      </c>
      <c r="G15" s="160">
        <v>0</v>
      </c>
      <c r="H15" s="157">
        <f t="shared" si="5"/>
        <v>5</v>
      </c>
      <c r="I15" s="158">
        <f t="shared" si="3"/>
        <v>532</v>
      </c>
    </row>
    <row r="16" spans="2:9" ht="24.95" customHeight="1" thickBot="1" x14ac:dyDescent="0.3">
      <c r="B16" s="15" t="s">
        <v>49</v>
      </c>
      <c r="C16" s="109">
        <v>6394</v>
      </c>
      <c r="D16" s="109">
        <v>564</v>
      </c>
      <c r="E16" s="110">
        <f t="shared" si="4"/>
        <v>6958</v>
      </c>
      <c r="F16" s="110">
        <v>0</v>
      </c>
      <c r="G16" s="110">
        <v>0</v>
      </c>
      <c r="H16" s="157">
        <f t="shared" si="5"/>
        <v>0</v>
      </c>
      <c r="I16" s="158">
        <f t="shared" si="3"/>
        <v>6958</v>
      </c>
    </row>
    <row r="17" spans="2:9" ht="24.95" customHeight="1" thickBot="1" x14ac:dyDescent="0.3">
      <c r="B17" s="15" t="s">
        <v>50</v>
      </c>
      <c r="C17" s="161">
        <v>3471</v>
      </c>
      <c r="D17" s="111">
        <v>574</v>
      </c>
      <c r="E17" s="110">
        <f t="shared" si="4"/>
        <v>4045</v>
      </c>
      <c r="F17" s="110">
        <v>0</v>
      </c>
      <c r="G17" s="110">
        <v>0</v>
      </c>
      <c r="H17" s="157">
        <f t="shared" si="5"/>
        <v>0</v>
      </c>
      <c r="I17" s="158">
        <f t="shared" si="3"/>
        <v>4045</v>
      </c>
    </row>
    <row r="18" spans="2:9" ht="24.95" customHeight="1" thickBot="1" x14ac:dyDescent="0.3">
      <c r="B18" s="15" t="s">
        <v>51</v>
      </c>
      <c r="C18" s="109">
        <v>3436</v>
      </c>
      <c r="D18" s="109">
        <v>234</v>
      </c>
      <c r="E18" s="110">
        <f t="shared" si="4"/>
        <v>3670</v>
      </c>
      <c r="F18" s="162">
        <v>0</v>
      </c>
      <c r="G18" s="155">
        <v>0</v>
      </c>
      <c r="H18" s="157">
        <f t="shared" si="5"/>
        <v>0</v>
      </c>
      <c r="I18" s="158">
        <f t="shared" si="3"/>
        <v>3670</v>
      </c>
    </row>
    <row r="19" spans="2:9" ht="24.95" customHeight="1" thickBot="1" x14ac:dyDescent="0.3">
      <c r="B19" s="15" t="s">
        <v>52</v>
      </c>
      <c r="C19" s="161">
        <v>219</v>
      </c>
      <c r="D19" s="163">
        <v>31</v>
      </c>
      <c r="E19" s="110">
        <f t="shared" si="4"/>
        <v>250</v>
      </c>
      <c r="F19" s="164">
        <v>3</v>
      </c>
      <c r="G19" s="163">
        <v>0</v>
      </c>
      <c r="H19" s="157">
        <f t="shared" si="5"/>
        <v>3</v>
      </c>
      <c r="I19" s="158">
        <f t="shared" si="3"/>
        <v>253</v>
      </c>
    </row>
    <row r="20" spans="2:9" ht="24.95" customHeight="1" thickBot="1" x14ac:dyDescent="0.3">
      <c r="B20" s="15" t="s">
        <v>53</v>
      </c>
      <c r="C20" s="154"/>
      <c r="D20" s="109"/>
      <c r="E20" s="165">
        <f t="shared" si="4"/>
        <v>0</v>
      </c>
      <c r="F20" s="154"/>
      <c r="G20" s="109"/>
      <c r="H20" s="157">
        <f t="shared" si="5"/>
        <v>0</v>
      </c>
      <c r="I20" s="158">
        <f t="shared" si="3"/>
        <v>0</v>
      </c>
    </row>
    <row r="21" spans="2:9" ht="24.95" customHeight="1" thickBot="1" x14ac:dyDescent="0.3">
      <c r="B21" s="15" t="s">
        <v>54</v>
      </c>
      <c r="C21" s="161">
        <v>4288</v>
      </c>
      <c r="D21" s="163">
        <v>308</v>
      </c>
      <c r="E21" s="155">
        <f t="shared" si="4"/>
        <v>4596</v>
      </c>
      <c r="F21" s="164">
        <v>181</v>
      </c>
      <c r="G21" s="163">
        <v>23</v>
      </c>
      <c r="H21" s="157">
        <f t="shared" si="5"/>
        <v>204</v>
      </c>
      <c r="I21" s="158">
        <f t="shared" si="3"/>
        <v>4800</v>
      </c>
    </row>
    <row r="22" spans="2:9" ht="24.95" customHeight="1" thickBot="1" x14ac:dyDescent="0.3">
      <c r="B22" s="15" t="s">
        <v>55</v>
      </c>
      <c r="C22" s="154"/>
      <c r="D22" s="109"/>
      <c r="E22" s="156">
        <f t="shared" si="4"/>
        <v>0</v>
      </c>
      <c r="F22" s="154"/>
      <c r="G22" s="109"/>
      <c r="H22" s="157">
        <f t="shared" si="5"/>
        <v>0</v>
      </c>
      <c r="I22" s="158">
        <f t="shared" si="3"/>
        <v>0</v>
      </c>
    </row>
    <row r="23" spans="2:9" ht="24.95" customHeight="1" thickBot="1" x14ac:dyDescent="0.3">
      <c r="B23" s="15" t="s">
        <v>56</v>
      </c>
      <c r="C23" s="161">
        <v>3631</v>
      </c>
      <c r="D23" s="111">
        <v>184</v>
      </c>
      <c r="E23" s="156">
        <f t="shared" si="4"/>
        <v>3815</v>
      </c>
      <c r="F23" s="164">
        <v>607</v>
      </c>
      <c r="G23" s="111">
        <v>22</v>
      </c>
      <c r="H23" s="157">
        <f t="shared" si="5"/>
        <v>629</v>
      </c>
      <c r="I23" s="158">
        <f t="shared" si="3"/>
        <v>4444</v>
      </c>
    </row>
    <row r="24" spans="2:9" ht="24.95" customHeight="1" thickBot="1" x14ac:dyDescent="0.3">
      <c r="B24" s="28" t="s">
        <v>5</v>
      </c>
      <c r="C24" s="105">
        <f>SUM(C7:C23)</f>
        <v>48870</v>
      </c>
      <c r="D24" s="105">
        <f t="shared" ref="D24:H24" si="6">SUM(D7:D23)</f>
        <v>5779</v>
      </c>
      <c r="E24" s="105">
        <f t="shared" si="6"/>
        <v>54649</v>
      </c>
      <c r="F24" s="105">
        <f t="shared" si="6"/>
        <v>1033</v>
      </c>
      <c r="G24" s="105">
        <f t="shared" si="6"/>
        <v>94</v>
      </c>
      <c r="H24" s="105">
        <f t="shared" si="6"/>
        <v>1127</v>
      </c>
      <c r="I24" s="158">
        <f t="shared" si="3"/>
        <v>55776</v>
      </c>
    </row>
    <row r="25" spans="2:9" ht="16.5" thickBot="1" x14ac:dyDescent="0.3">
      <c r="C25" s="101"/>
      <c r="D25" s="101"/>
      <c r="E25" s="101"/>
      <c r="F25" s="101"/>
      <c r="G25" s="101"/>
      <c r="H25" s="101"/>
      <c r="I25" s="101"/>
    </row>
    <row r="26" spans="2:9" ht="39.75" customHeight="1" thickBot="1" x14ac:dyDescent="0.3">
      <c r="B26" s="38" t="s">
        <v>15</v>
      </c>
      <c r="C26" s="105">
        <f>SUM(C5+C24)</f>
        <v>55910</v>
      </c>
      <c r="D26" s="105">
        <f t="shared" ref="D26:I26" si="7">SUM(D5+D24)</f>
        <v>6848</v>
      </c>
      <c r="E26" s="105">
        <f t="shared" si="7"/>
        <v>62758</v>
      </c>
      <c r="F26" s="105">
        <f t="shared" si="7"/>
        <v>1206</v>
      </c>
      <c r="G26" s="105">
        <f t="shared" si="7"/>
        <v>116</v>
      </c>
      <c r="H26" s="105">
        <f t="shared" si="7"/>
        <v>1322</v>
      </c>
      <c r="I26" s="105">
        <f t="shared" si="7"/>
        <v>64080</v>
      </c>
    </row>
  </sheetData>
  <mergeCells count="5">
    <mergeCell ref="B3:B4"/>
    <mergeCell ref="E3:E4"/>
    <mergeCell ref="H3:H4"/>
    <mergeCell ref="I3:I4"/>
    <mergeCell ref="B2:I2"/>
  </mergeCells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pane ySplit="3" topLeftCell="A19" activePane="bottomLeft" state="frozen"/>
      <selection pane="bottomLeft" activeCell="C23" sqref="C23:J23"/>
    </sheetView>
  </sheetViews>
  <sheetFormatPr defaultRowHeight="15" x14ac:dyDescent="0.25"/>
  <cols>
    <col min="1" max="1" width="1.5703125" customWidth="1"/>
    <col min="2" max="2" width="23.7109375" customWidth="1"/>
    <col min="3" max="3" width="13.140625" customWidth="1"/>
    <col min="4" max="4" width="12.42578125" customWidth="1"/>
    <col min="5" max="5" width="13.28515625" customWidth="1"/>
    <col min="6" max="6" width="15" customWidth="1"/>
    <col min="7" max="7" width="12" customWidth="1"/>
    <col min="8" max="8" width="12.5703125" customWidth="1"/>
    <col min="9" max="9" width="13.85546875" customWidth="1"/>
    <col min="10" max="10" width="15" customWidth="1"/>
    <col min="11" max="11" width="16.28515625" customWidth="1"/>
    <col min="14" max="14" width="9.140625" customWidth="1"/>
  </cols>
  <sheetData>
    <row r="2" spans="2:11" ht="32.25" customHeight="1" thickBot="1" x14ac:dyDescent="0.3">
      <c r="B2" s="360" t="s">
        <v>89</v>
      </c>
      <c r="C2" s="360"/>
      <c r="D2" s="360"/>
      <c r="E2" s="360"/>
      <c r="F2" s="360"/>
      <c r="G2" s="360"/>
      <c r="H2" s="360"/>
      <c r="I2" s="360"/>
      <c r="J2" s="360"/>
      <c r="K2" s="360"/>
    </row>
    <row r="3" spans="2:11" ht="53.25" customHeight="1" thickBot="1" x14ac:dyDescent="0.3">
      <c r="B3" s="7" t="s">
        <v>22</v>
      </c>
      <c r="C3" s="8" t="s">
        <v>23</v>
      </c>
      <c r="D3" s="8" t="s">
        <v>24</v>
      </c>
      <c r="E3" s="8" t="s">
        <v>25</v>
      </c>
      <c r="F3" s="9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1" t="s">
        <v>15</v>
      </c>
    </row>
    <row r="4" spans="2:11" ht="29.25" customHeight="1" thickBot="1" x14ac:dyDescent="0.3">
      <c r="B4" s="55" t="s">
        <v>68</v>
      </c>
      <c r="C4" s="193">
        <v>6587308.6399999997</v>
      </c>
      <c r="D4" s="193">
        <v>285086.51</v>
      </c>
      <c r="E4" s="193">
        <v>989018.16</v>
      </c>
      <c r="F4" s="193">
        <v>244601.66</v>
      </c>
      <c r="G4" s="193">
        <v>20256.8</v>
      </c>
      <c r="H4" s="193">
        <v>965574.33</v>
      </c>
      <c r="I4" s="193">
        <v>3200</v>
      </c>
      <c r="J4" s="193">
        <v>532970.96</v>
      </c>
      <c r="K4" s="13">
        <f>SUM(C4:J4)</f>
        <v>9628017.0599999987</v>
      </c>
    </row>
    <row r="5" spans="2:11" ht="18" customHeight="1" thickBot="1" x14ac:dyDescent="0.3"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2:11" ht="20.100000000000001" customHeight="1" thickBot="1" x14ac:dyDescent="0.3">
      <c r="B6" s="15" t="s">
        <v>40</v>
      </c>
      <c r="C6" s="145">
        <v>1155.49</v>
      </c>
      <c r="D6" s="146">
        <v>0</v>
      </c>
      <c r="E6" s="146">
        <v>64495.99</v>
      </c>
      <c r="F6" s="146">
        <v>22165.75</v>
      </c>
      <c r="G6" s="146">
        <v>0</v>
      </c>
      <c r="H6" s="146">
        <v>0</v>
      </c>
      <c r="I6" s="146">
        <v>0</v>
      </c>
      <c r="J6" s="146">
        <v>0</v>
      </c>
      <c r="K6" s="13">
        <f t="shared" ref="K6" si="0">SUM(C6:J6)</f>
        <v>87817.23</v>
      </c>
    </row>
    <row r="7" spans="2:11" ht="20.100000000000001" customHeight="1" thickBot="1" x14ac:dyDescent="0.3">
      <c r="B7" s="15" t="s">
        <v>41</v>
      </c>
      <c r="C7" s="150">
        <v>145106.95000000001</v>
      </c>
      <c r="D7" s="148">
        <v>18143.16</v>
      </c>
      <c r="E7" s="148">
        <v>61605.48</v>
      </c>
      <c r="F7" s="148">
        <v>11310.18</v>
      </c>
      <c r="G7" s="148">
        <v>0</v>
      </c>
      <c r="H7" s="148">
        <v>0</v>
      </c>
      <c r="I7" s="148">
        <v>0</v>
      </c>
      <c r="J7" s="148">
        <v>2181.09</v>
      </c>
      <c r="K7" s="13">
        <f t="shared" ref="K7:K18" si="1">SUM(C7:J7)</f>
        <v>238346.86000000002</v>
      </c>
    </row>
    <row r="8" spans="2:11" ht="20.100000000000001" customHeight="1" thickBot="1" x14ac:dyDescent="0.3">
      <c r="B8" s="15" t="s">
        <v>42</v>
      </c>
      <c r="C8" s="145">
        <v>27255.23</v>
      </c>
      <c r="D8" s="146">
        <v>40423.379999999997</v>
      </c>
      <c r="E8" s="146">
        <v>34062.6</v>
      </c>
      <c r="F8" s="146">
        <v>350717.18</v>
      </c>
      <c r="G8" s="146">
        <v>0</v>
      </c>
      <c r="H8" s="146">
        <v>0</v>
      </c>
      <c r="I8" s="146">
        <v>0</v>
      </c>
      <c r="J8" s="146">
        <v>5629.73</v>
      </c>
      <c r="K8" s="13">
        <f t="shared" ref="K8" si="2">SUM(C8:J8)</f>
        <v>458088.12</v>
      </c>
    </row>
    <row r="9" spans="2:11" ht="20.100000000000001" customHeight="1" thickBot="1" x14ac:dyDescent="0.3">
      <c r="B9" s="15" t="s">
        <v>43</v>
      </c>
      <c r="C9" s="145">
        <v>38698.300000000003</v>
      </c>
      <c r="D9" s="146">
        <v>3486.07</v>
      </c>
      <c r="E9" s="146">
        <v>22800.57</v>
      </c>
      <c r="F9" s="146">
        <v>36977.01</v>
      </c>
      <c r="G9" s="146">
        <v>0</v>
      </c>
      <c r="H9" s="146">
        <v>0</v>
      </c>
      <c r="I9" s="146">
        <v>0</v>
      </c>
      <c r="J9" s="146">
        <v>4130.5600000000004</v>
      </c>
      <c r="K9" s="13">
        <f t="shared" ref="K9" si="3">SUM(C9:J9)</f>
        <v>106092.51000000001</v>
      </c>
    </row>
    <row r="10" spans="2:11" ht="20.100000000000001" customHeight="1" thickBot="1" x14ac:dyDescent="0.3">
      <c r="B10" s="15" t="s">
        <v>44</v>
      </c>
      <c r="C10" s="145">
        <v>0</v>
      </c>
      <c r="D10" s="146">
        <v>0</v>
      </c>
      <c r="E10" s="146">
        <v>5928</v>
      </c>
      <c r="F10" s="146">
        <v>2093.44</v>
      </c>
      <c r="G10" s="146">
        <v>0</v>
      </c>
      <c r="H10" s="146">
        <v>46419.56</v>
      </c>
      <c r="I10" s="146">
        <v>0</v>
      </c>
      <c r="J10" s="146">
        <v>0</v>
      </c>
      <c r="K10" s="13">
        <f t="shared" si="1"/>
        <v>54441</v>
      </c>
    </row>
    <row r="11" spans="2:11" ht="20.100000000000001" customHeight="1" thickBot="1" x14ac:dyDescent="0.3">
      <c r="B11" s="15" t="s">
        <v>45</v>
      </c>
      <c r="C11" s="145">
        <v>10800.23</v>
      </c>
      <c r="D11" s="146">
        <v>0</v>
      </c>
      <c r="E11" s="146">
        <v>43113.82</v>
      </c>
      <c r="F11" s="146">
        <v>1375.59</v>
      </c>
      <c r="G11" s="146">
        <v>0</v>
      </c>
      <c r="H11" s="146">
        <v>0</v>
      </c>
      <c r="I11" s="146">
        <v>0</v>
      </c>
      <c r="J11" s="146">
        <v>0</v>
      </c>
      <c r="K11" s="13">
        <f t="shared" si="1"/>
        <v>55289.64</v>
      </c>
    </row>
    <row r="12" spans="2:11" ht="20.100000000000001" customHeight="1" thickBot="1" x14ac:dyDescent="0.3">
      <c r="B12" s="15" t="s">
        <v>46</v>
      </c>
      <c r="C12" s="145">
        <v>202277.45</v>
      </c>
      <c r="D12" s="146">
        <v>69992.960000000006</v>
      </c>
      <c r="E12" s="146">
        <v>60284.68</v>
      </c>
      <c r="F12" s="146">
        <v>2191.83</v>
      </c>
      <c r="G12" s="146">
        <v>0</v>
      </c>
      <c r="H12" s="146">
        <v>0</v>
      </c>
      <c r="I12" s="146">
        <v>0</v>
      </c>
      <c r="J12" s="146">
        <v>0</v>
      </c>
      <c r="K12" s="13">
        <f t="shared" si="1"/>
        <v>334746.92000000004</v>
      </c>
    </row>
    <row r="13" spans="2:11" ht="20.100000000000001" customHeight="1" thickBot="1" x14ac:dyDescent="0.3">
      <c r="B13" s="15" t="s">
        <v>47</v>
      </c>
      <c r="C13" s="147">
        <v>720731.73</v>
      </c>
      <c r="D13" s="148">
        <v>0</v>
      </c>
      <c r="E13" s="148">
        <v>53586.07</v>
      </c>
      <c r="F13" s="148">
        <v>148609.93</v>
      </c>
      <c r="G13" s="148">
        <v>0</v>
      </c>
      <c r="H13" s="148">
        <v>0</v>
      </c>
      <c r="I13" s="148">
        <v>239.86</v>
      </c>
      <c r="J13" s="148">
        <v>29307.25</v>
      </c>
      <c r="K13" s="13">
        <f t="shared" ref="K13" si="4">SUM(C13:J13)</f>
        <v>952474.84</v>
      </c>
    </row>
    <row r="14" spans="2:11" ht="20.100000000000001" customHeight="1" thickBot="1" x14ac:dyDescent="0.3">
      <c r="B14" s="15" t="s">
        <v>48</v>
      </c>
      <c r="C14" s="145">
        <v>0</v>
      </c>
      <c r="D14" s="146">
        <v>0</v>
      </c>
      <c r="E14" s="146">
        <v>30112.45</v>
      </c>
      <c r="F14" s="146">
        <v>23223.87</v>
      </c>
      <c r="G14" s="146">
        <v>0</v>
      </c>
      <c r="H14" s="146">
        <v>0</v>
      </c>
      <c r="I14" s="148">
        <v>0</v>
      </c>
      <c r="J14" s="148">
        <v>0</v>
      </c>
      <c r="K14" s="13">
        <f t="shared" ref="K14" si="5">SUM(C14:J14)</f>
        <v>53336.32</v>
      </c>
    </row>
    <row r="15" spans="2:11" ht="20.100000000000001" customHeight="1" thickBot="1" x14ac:dyDescent="0.3">
      <c r="B15" s="15" t="s">
        <v>49</v>
      </c>
      <c r="C15" s="145">
        <v>61498.67</v>
      </c>
      <c r="D15" s="146">
        <v>0</v>
      </c>
      <c r="E15" s="146">
        <v>0</v>
      </c>
      <c r="F15" s="146">
        <v>5579.05</v>
      </c>
      <c r="G15" s="146">
        <v>0</v>
      </c>
      <c r="H15" s="146">
        <v>0</v>
      </c>
      <c r="I15" s="146">
        <v>0</v>
      </c>
      <c r="J15" s="146">
        <v>0</v>
      </c>
      <c r="K15" s="13">
        <f t="shared" si="1"/>
        <v>67077.72</v>
      </c>
    </row>
    <row r="16" spans="2:11" ht="20.100000000000001" customHeight="1" thickBot="1" x14ac:dyDescent="0.3">
      <c r="B16" s="15" t="s">
        <v>50</v>
      </c>
      <c r="C16" s="149">
        <v>392190.28</v>
      </c>
      <c r="D16" s="149">
        <v>0</v>
      </c>
      <c r="E16" s="149">
        <v>3572</v>
      </c>
      <c r="F16" s="149">
        <v>27864.49</v>
      </c>
      <c r="G16" s="149">
        <v>0</v>
      </c>
      <c r="H16" s="149">
        <v>0</v>
      </c>
      <c r="I16" s="149">
        <v>0</v>
      </c>
      <c r="J16" s="149">
        <v>845.95</v>
      </c>
      <c r="K16" s="13">
        <f t="shared" si="1"/>
        <v>424472.72000000003</v>
      </c>
    </row>
    <row r="17" spans="2:11" ht="20.100000000000001" customHeight="1" thickBot="1" x14ac:dyDescent="0.3">
      <c r="B17" s="15" t="s">
        <v>51</v>
      </c>
      <c r="C17" s="145">
        <v>27425.3</v>
      </c>
      <c r="D17" s="145">
        <v>0</v>
      </c>
      <c r="E17" s="144">
        <v>48784.73</v>
      </c>
      <c r="F17" s="144">
        <v>15868.03</v>
      </c>
      <c r="G17" s="145">
        <v>0</v>
      </c>
      <c r="H17" s="145">
        <v>0</v>
      </c>
      <c r="I17" s="145">
        <v>0</v>
      </c>
      <c r="J17" s="145">
        <v>0</v>
      </c>
      <c r="K17" s="12">
        <f t="shared" si="1"/>
        <v>92078.06</v>
      </c>
    </row>
    <row r="18" spans="2:11" ht="20.100000000000001" customHeight="1" thickBot="1" x14ac:dyDescent="0.3">
      <c r="B18" s="15" t="s">
        <v>52</v>
      </c>
      <c r="C18" s="89">
        <v>0</v>
      </c>
      <c r="D18" s="89">
        <v>0</v>
      </c>
      <c r="E18" s="89">
        <v>1865.5</v>
      </c>
      <c r="F18" s="89">
        <v>429.77</v>
      </c>
      <c r="G18" s="89">
        <v>0</v>
      </c>
      <c r="H18" s="89">
        <v>0</v>
      </c>
      <c r="I18" s="89">
        <v>0</v>
      </c>
      <c r="J18" s="89">
        <v>0</v>
      </c>
      <c r="K18" s="13">
        <f t="shared" si="1"/>
        <v>2295.27</v>
      </c>
    </row>
    <row r="19" spans="2:11" ht="20.100000000000001" customHeight="1" thickBot="1" x14ac:dyDescent="0.3">
      <c r="B19" s="15" t="s">
        <v>53</v>
      </c>
      <c r="C19" s="188">
        <v>178236.55</v>
      </c>
      <c r="D19" s="189">
        <v>32385.119999999999</v>
      </c>
      <c r="E19" s="189">
        <v>297.5</v>
      </c>
      <c r="F19" s="189">
        <v>15799.21</v>
      </c>
      <c r="G19" s="189">
        <v>0</v>
      </c>
      <c r="H19" s="189">
        <v>0</v>
      </c>
      <c r="I19" s="189">
        <v>0</v>
      </c>
      <c r="J19" s="189">
        <v>0</v>
      </c>
      <c r="K19" s="22">
        <f t="shared" ref="K19:K22" si="6">SUM(C19:J19)</f>
        <v>226718.37999999998</v>
      </c>
    </row>
    <row r="20" spans="2:11" ht="20.100000000000001" customHeight="1" thickBot="1" x14ac:dyDescent="0.3">
      <c r="B20" s="15" t="s">
        <v>54</v>
      </c>
      <c r="C20" s="89">
        <v>96489.5</v>
      </c>
      <c r="D20" s="89">
        <v>81549.06</v>
      </c>
      <c r="E20" s="89">
        <v>44997.86</v>
      </c>
      <c r="F20" s="89">
        <v>1831.92</v>
      </c>
      <c r="G20" s="89">
        <v>0</v>
      </c>
      <c r="H20" s="89">
        <v>0</v>
      </c>
      <c r="I20" s="89">
        <v>8770.84</v>
      </c>
      <c r="J20" s="89">
        <v>0</v>
      </c>
      <c r="K20" s="13">
        <f t="shared" ref="K20" si="7">SUM(C20:J20)</f>
        <v>233639.18</v>
      </c>
    </row>
    <row r="21" spans="2:11" ht="20.100000000000001" customHeight="1" thickBot="1" x14ac:dyDescent="0.3">
      <c r="B21" s="15" t="s">
        <v>55</v>
      </c>
      <c r="C21" s="89"/>
      <c r="D21" s="89"/>
      <c r="E21" s="89"/>
      <c r="F21" s="89"/>
      <c r="G21" s="90"/>
      <c r="H21" s="90"/>
      <c r="I21" s="90"/>
      <c r="J21" s="90"/>
      <c r="K21" s="13">
        <f t="shared" ref="K21" si="8">SUM(C21:J21)</f>
        <v>0</v>
      </c>
    </row>
    <row r="22" spans="2:11" ht="20.100000000000001" customHeight="1" thickBot="1" x14ac:dyDescent="0.3">
      <c r="B22" s="15" t="s">
        <v>56</v>
      </c>
      <c r="C22" s="91">
        <v>482896.24</v>
      </c>
      <c r="D22" s="91">
        <v>68531.06</v>
      </c>
      <c r="E22" s="91">
        <v>44400.05</v>
      </c>
      <c r="F22" s="91">
        <v>67238.02</v>
      </c>
      <c r="G22" s="90">
        <v>0</v>
      </c>
      <c r="H22" s="89">
        <v>0</v>
      </c>
      <c r="I22" s="91">
        <v>9313.4</v>
      </c>
      <c r="J22" s="90">
        <v>0</v>
      </c>
      <c r="K22" s="13">
        <f t="shared" si="6"/>
        <v>672378.77000000014</v>
      </c>
    </row>
    <row r="23" spans="2:11" ht="27.75" customHeight="1" thickBot="1" x14ac:dyDescent="0.3">
      <c r="B23" s="38" t="s">
        <v>5</v>
      </c>
      <c r="C23" s="22">
        <f>SUM(C6:C22)</f>
        <v>2384761.92</v>
      </c>
      <c r="D23" s="22">
        <f t="shared" ref="D23:K23" si="9">SUM(D6:D22)</f>
        <v>314510.81</v>
      </c>
      <c r="E23" s="22">
        <f t="shared" si="9"/>
        <v>519907.3</v>
      </c>
      <c r="F23" s="22">
        <f t="shared" si="9"/>
        <v>733275.27000000014</v>
      </c>
      <c r="G23" s="22">
        <f t="shared" si="9"/>
        <v>0</v>
      </c>
      <c r="H23" s="22">
        <f t="shared" si="9"/>
        <v>46419.56</v>
      </c>
      <c r="I23" s="22">
        <f t="shared" si="9"/>
        <v>18324.099999999999</v>
      </c>
      <c r="J23" s="22">
        <f t="shared" si="9"/>
        <v>42094.58</v>
      </c>
      <c r="K23" s="22">
        <f t="shared" si="9"/>
        <v>4059293.5400000005</v>
      </c>
    </row>
    <row r="24" spans="2:11" ht="15.75" thickBot="1" x14ac:dyDescent="0.3"/>
    <row r="25" spans="2:11" ht="34.5" customHeight="1" thickBot="1" x14ac:dyDescent="0.3">
      <c r="B25" s="38" t="s">
        <v>15</v>
      </c>
      <c r="C25" s="22">
        <f>SUM(C4+C23)</f>
        <v>8972070.5599999987</v>
      </c>
      <c r="D25" s="22">
        <f t="shared" ref="D25:K25" si="10">SUM(D4+D23)</f>
        <v>599597.32000000007</v>
      </c>
      <c r="E25" s="22">
        <f t="shared" si="10"/>
        <v>1508925.46</v>
      </c>
      <c r="F25" s="22">
        <f t="shared" si="10"/>
        <v>977876.93000000017</v>
      </c>
      <c r="G25" s="22">
        <f t="shared" si="10"/>
        <v>20256.8</v>
      </c>
      <c r="H25" s="22">
        <f t="shared" si="10"/>
        <v>1011993.8899999999</v>
      </c>
      <c r="I25" s="22">
        <f t="shared" si="10"/>
        <v>21524.1</v>
      </c>
      <c r="J25" s="22">
        <f t="shared" si="10"/>
        <v>575065.53999999992</v>
      </c>
      <c r="K25" s="22">
        <f t="shared" si="10"/>
        <v>13687310.6</v>
      </c>
    </row>
  </sheetData>
  <mergeCells count="1">
    <mergeCell ref="B2:K2"/>
  </mergeCells>
  <pageMargins left="0.39370078740157483" right="0.39370078740157483" top="0" bottom="0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workbookViewId="0">
      <pane ySplit="4" topLeftCell="A29" activePane="bottomLeft" state="frozen"/>
      <selection pane="bottomLeft" activeCell="G34" sqref="G34:J34"/>
    </sheetView>
  </sheetViews>
  <sheetFormatPr defaultRowHeight="15" x14ac:dyDescent="0.25"/>
  <cols>
    <col min="1" max="1" width="1.85546875" customWidth="1"/>
    <col min="2" max="2" width="22.42578125" customWidth="1"/>
    <col min="3" max="3" width="17.28515625" customWidth="1"/>
    <col min="4" max="4" width="17.140625" customWidth="1"/>
    <col min="5" max="5" width="15.42578125" customWidth="1"/>
    <col min="6" max="6" width="18.85546875" customWidth="1"/>
    <col min="7" max="7" width="8.5703125" customWidth="1"/>
    <col min="8" max="8" width="7.5703125" customWidth="1"/>
  </cols>
  <sheetData>
    <row r="2" spans="2:10" ht="37.5" customHeight="1" thickBot="1" x14ac:dyDescent="0.3">
      <c r="B2" s="365" t="s">
        <v>87</v>
      </c>
      <c r="C2" s="365"/>
      <c r="D2" s="366"/>
      <c r="E2" s="215"/>
      <c r="F2" s="215"/>
      <c r="G2" s="215"/>
      <c r="H2" s="215"/>
      <c r="I2" s="215"/>
      <c r="J2" s="215"/>
    </row>
    <row r="3" spans="2:10" ht="27" customHeight="1" thickBot="1" x14ac:dyDescent="0.3">
      <c r="B3" s="379" t="s">
        <v>69</v>
      </c>
      <c r="C3" s="376" t="s">
        <v>34</v>
      </c>
      <c r="D3" s="377"/>
      <c r="E3" s="378"/>
      <c r="F3" s="76"/>
      <c r="G3" s="268" t="s">
        <v>33</v>
      </c>
      <c r="H3" s="382"/>
      <c r="I3" s="383"/>
      <c r="J3" s="269"/>
    </row>
    <row r="4" spans="2:10" ht="25.5" customHeight="1" thickBot="1" x14ac:dyDescent="0.3">
      <c r="B4" s="241"/>
      <c r="C4" s="1" t="s">
        <v>74</v>
      </c>
      <c r="D4" s="1" t="s">
        <v>75</v>
      </c>
      <c r="E4" s="1" t="s">
        <v>76</v>
      </c>
      <c r="F4" s="75" t="s">
        <v>5</v>
      </c>
      <c r="G4" s="394" t="s">
        <v>78</v>
      </c>
      <c r="H4" s="269"/>
      <c r="I4" s="268" t="s">
        <v>79</v>
      </c>
      <c r="J4" s="393"/>
    </row>
    <row r="5" spans="2:10" ht="21.95" customHeight="1" thickBot="1" x14ac:dyDescent="0.3">
      <c r="B5" s="18" t="s">
        <v>70</v>
      </c>
      <c r="C5" s="94">
        <v>466095566.43000001</v>
      </c>
      <c r="D5" s="94">
        <v>125816324.58</v>
      </c>
      <c r="E5" s="94">
        <v>44073089.439999998</v>
      </c>
      <c r="F5" s="93">
        <f t="shared" ref="F5:F8" si="0">SUM(C5:E5)</f>
        <v>635984980.45000005</v>
      </c>
      <c r="G5" s="390">
        <v>0</v>
      </c>
      <c r="H5" s="391"/>
      <c r="I5" s="390">
        <v>0</v>
      </c>
      <c r="J5" s="391"/>
    </row>
    <row r="6" spans="2:10" ht="21.95" customHeight="1" thickBot="1" x14ac:dyDescent="0.3">
      <c r="B6" s="21" t="s">
        <v>71</v>
      </c>
      <c r="C6" s="56">
        <v>0</v>
      </c>
      <c r="D6" s="56">
        <v>0</v>
      </c>
      <c r="E6" s="56">
        <v>0</v>
      </c>
      <c r="F6" s="85">
        <f t="shared" si="0"/>
        <v>0</v>
      </c>
      <c r="G6" s="390">
        <v>23815789.07</v>
      </c>
      <c r="H6" s="391"/>
      <c r="I6" s="390">
        <v>361584.56</v>
      </c>
      <c r="J6" s="391"/>
    </row>
    <row r="7" spans="2:10" ht="21.95" customHeight="1" thickBot="1" x14ac:dyDescent="0.3">
      <c r="B7" s="29" t="s">
        <v>72</v>
      </c>
      <c r="C7" s="45">
        <v>0</v>
      </c>
      <c r="D7" s="45">
        <v>0</v>
      </c>
      <c r="E7" s="45">
        <v>0</v>
      </c>
      <c r="F7" s="85">
        <f t="shared" si="0"/>
        <v>0</v>
      </c>
      <c r="G7" s="390">
        <v>22689580.870000001</v>
      </c>
      <c r="H7" s="391"/>
      <c r="I7" s="390">
        <v>0</v>
      </c>
      <c r="J7" s="391"/>
    </row>
    <row r="8" spans="2:10" ht="21.95" customHeight="1" thickBot="1" x14ac:dyDescent="0.3">
      <c r="B8" s="25"/>
      <c r="C8" s="45">
        <f>SUM(C5+C6+C7)</f>
        <v>466095566.43000001</v>
      </c>
      <c r="D8" s="45">
        <f t="shared" ref="D8:E8" si="1">SUM(D5+D6+D7)</f>
        <v>125816324.58</v>
      </c>
      <c r="E8" s="45">
        <f t="shared" si="1"/>
        <v>44073089.439999998</v>
      </c>
      <c r="F8" s="77">
        <f t="shared" si="0"/>
        <v>635984980.45000005</v>
      </c>
      <c r="G8" s="390">
        <f>SUM(G5:G7)</f>
        <v>46505369.939999998</v>
      </c>
      <c r="H8" s="392"/>
      <c r="I8" s="390">
        <f>SUM(I5:I7)</f>
        <v>361584.56</v>
      </c>
      <c r="J8" s="392"/>
    </row>
    <row r="9" spans="2:10" ht="21.95" customHeight="1" thickBot="1" x14ac:dyDescent="0.3">
      <c r="B9" s="24"/>
      <c r="C9" s="369">
        <f>SUM(C8:E8)</f>
        <v>635984980.45000005</v>
      </c>
      <c r="D9" s="370"/>
      <c r="E9" s="371"/>
      <c r="F9" s="82"/>
      <c r="G9" s="389"/>
      <c r="H9" s="269"/>
      <c r="I9" s="389"/>
      <c r="J9" s="269"/>
    </row>
    <row r="10" spans="2:10" ht="12" customHeight="1" thickBot="1" x14ac:dyDescent="0.3">
      <c r="B10" s="24"/>
      <c r="C10" s="23"/>
      <c r="D10" s="23"/>
      <c r="E10" s="23"/>
      <c r="F10" s="23"/>
    </row>
    <row r="11" spans="2:10" ht="21.95" customHeight="1" thickBot="1" x14ac:dyDescent="0.3">
      <c r="B11" s="15" t="s">
        <v>40</v>
      </c>
      <c r="C11" s="88">
        <v>11989654.23</v>
      </c>
      <c r="D11" s="88">
        <v>1986524.23</v>
      </c>
      <c r="E11" s="88">
        <v>0</v>
      </c>
      <c r="F11" s="112">
        <f>SUM(C11:E11)</f>
        <v>13976178.460000001</v>
      </c>
      <c r="G11" s="380">
        <v>0</v>
      </c>
      <c r="H11" s="381"/>
      <c r="I11" s="319">
        <v>0</v>
      </c>
      <c r="J11" s="388"/>
    </row>
    <row r="12" spans="2:10" ht="21.95" customHeight="1" thickBot="1" x14ac:dyDescent="0.3">
      <c r="B12" s="15" t="s">
        <v>41</v>
      </c>
      <c r="C12" s="151">
        <v>6635908.2400000002</v>
      </c>
      <c r="D12" s="151">
        <v>916121.48</v>
      </c>
      <c r="E12" s="151">
        <v>0</v>
      </c>
      <c r="F12" s="112">
        <f>SUM(C12:E12)</f>
        <v>7552029.7200000007</v>
      </c>
      <c r="G12" s="380">
        <v>0</v>
      </c>
      <c r="H12" s="381"/>
      <c r="I12" s="384">
        <v>0</v>
      </c>
      <c r="J12" s="385"/>
    </row>
    <row r="13" spans="2:10" ht="21.95" customHeight="1" thickBot="1" x14ac:dyDescent="0.3">
      <c r="B13" s="15" t="s">
        <v>42</v>
      </c>
      <c r="C13" s="108">
        <v>71599990.450000003</v>
      </c>
      <c r="D13" s="108">
        <v>8646879.7100000009</v>
      </c>
      <c r="E13" s="108">
        <v>118958.16</v>
      </c>
      <c r="F13" s="112">
        <f t="shared" ref="F13:F33" si="2">SUM(C13:E13)</f>
        <v>80365828.319999993</v>
      </c>
      <c r="G13" s="380">
        <v>0</v>
      </c>
      <c r="H13" s="381"/>
      <c r="I13" s="384">
        <v>0</v>
      </c>
      <c r="J13" s="385"/>
    </row>
    <row r="14" spans="2:10" ht="21.95" customHeight="1" thickBot="1" x14ac:dyDescent="0.3">
      <c r="B14" s="15" t="s">
        <v>43</v>
      </c>
      <c r="C14" s="108">
        <v>30339898.91</v>
      </c>
      <c r="D14" s="108">
        <v>321125.39</v>
      </c>
      <c r="E14" s="108">
        <v>2783048.95</v>
      </c>
      <c r="F14" s="112">
        <f t="shared" si="2"/>
        <v>33444073.25</v>
      </c>
      <c r="G14" s="380">
        <v>0</v>
      </c>
      <c r="H14" s="381"/>
      <c r="I14" s="384">
        <v>0</v>
      </c>
      <c r="J14" s="385"/>
    </row>
    <row r="15" spans="2:10" ht="21.95" customHeight="1" thickBot="1" x14ac:dyDescent="0.3">
      <c r="B15" s="15" t="s">
        <v>44</v>
      </c>
      <c r="C15" s="108">
        <v>4735039.1399999997</v>
      </c>
      <c r="D15" s="108">
        <v>844145.02</v>
      </c>
      <c r="E15" s="108">
        <v>0</v>
      </c>
      <c r="F15" s="112">
        <f t="shared" si="2"/>
        <v>5579184.1600000001</v>
      </c>
      <c r="G15" s="380">
        <v>0</v>
      </c>
      <c r="H15" s="381"/>
      <c r="I15" s="384">
        <v>0</v>
      </c>
      <c r="J15" s="385"/>
    </row>
    <row r="16" spans="2:10" ht="21.95" customHeight="1" thickBot="1" x14ac:dyDescent="0.3">
      <c r="B16" s="15" t="s">
        <v>45</v>
      </c>
      <c r="C16" s="96">
        <v>10500124.58</v>
      </c>
      <c r="D16" s="96">
        <v>700228.65</v>
      </c>
      <c r="E16" s="96">
        <v>8125.56</v>
      </c>
      <c r="F16" s="97">
        <f t="shared" si="2"/>
        <v>11208478.790000001</v>
      </c>
      <c r="G16" s="380">
        <v>185.18</v>
      </c>
      <c r="H16" s="381"/>
      <c r="I16" s="386">
        <v>0</v>
      </c>
      <c r="J16" s="387"/>
    </row>
    <row r="17" spans="2:10" ht="21.95" customHeight="1" thickBot="1" x14ac:dyDescent="0.3">
      <c r="B17" s="15" t="s">
        <v>46</v>
      </c>
      <c r="C17" s="167">
        <v>41118230.329999998</v>
      </c>
      <c r="D17" s="167">
        <v>13197267.189999999</v>
      </c>
      <c r="E17" s="167">
        <v>0</v>
      </c>
      <c r="F17" s="168">
        <f t="shared" si="2"/>
        <v>54315497.519999996</v>
      </c>
      <c r="G17" s="380">
        <v>0</v>
      </c>
      <c r="H17" s="402"/>
      <c r="I17" s="384">
        <v>0</v>
      </c>
      <c r="J17" s="385"/>
    </row>
    <row r="18" spans="2:10" ht="21.95" customHeight="1" thickBot="1" x14ac:dyDescent="0.3">
      <c r="B18" s="15" t="s">
        <v>47</v>
      </c>
      <c r="C18" s="167">
        <v>29726815.649999999</v>
      </c>
      <c r="D18" s="167">
        <v>5109461.3099999996</v>
      </c>
      <c r="E18" s="167">
        <v>0</v>
      </c>
      <c r="F18" s="168">
        <f t="shared" si="2"/>
        <v>34836276.960000001</v>
      </c>
      <c r="G18" s="380">
        <v>0</v>
      </c>
      <c r="H18" s="381"/>
      <c r="I18" s="384">
        <v>0</v>
      </c>
      <c r="J18" s="385"/>
    </row>
    <row r="19" spans="2:10" ht="21.95" customHeight="1" thickBot="1" x14ac:dyDescent="0.3">
      <c r="B19" s="15" t="s">
        <v>48</v>
      </c>
      <c r="C19" s="167">
        <v>4613682.3</v>
      </c>
      <c r="D19" s="167">
        <v>1083008</v>
      </c>
      <c r="E19" s="167">
        <v>31614.12</v>
      </c>
      <c r="F19" s="168">
        <f t="shared" si="2"/>
        <v>5728304.4199999999</v>
      </c>
      <c r="G19" s="403">
        <v>0</v>
      </c>
      <c r="H19" s="404"/>
      <c r="I19" s="395">
        <v>0</v>
      </c>
      <c r="J19" s="396"/>
    </row>
    <row r="20" spans="2:10" ht="21.95" customHeight="1" thickBot="1" x14ac:dyDescent="0.3">
      <c r="B20" s="15" t="s">
        <v>49</v>
      </c>
      <c r="C20" s="167" t="s">
        <v>93</v>
      </c>
      <c r="D20" s="167" t="s">
        <v>94</v>
      </c>
      <c r="E20" s="167">
        <v>0</v>
      </c>
      <c r="F20" s="168">
        <v>361902682.30000001</v>
      </c>
      <c r="G20" s="380">
        <v>0</v>
      </c>
      <c r="H20" s="381"/>
      <c r="I20" s="384">
        <v>0</v>
      </c>
      <c r="J20" s="385"/>
    </row>
    <row r="21" spans="2:10" ht="21.95" customHeight="1" thickBot="1" x14ac:dyDescent="0.3">
      <c r="B21" s="15" t="s">
        <v>50</v>
      </c>
      <c r="C21" s="169">
        <v>19218516.940000001</v>
      </c>
      <c r="D21" s="170">
        <v>129912.62</v>
      </c>
      <c r="E21" s="153">
        <v>2171.21</v>
      </c>
      <c r="F21" s="168">
        <f t="shared" si="2"/>
        <v>19350600.770000003</v>
      </c>
      <c r="G21" s="380">
        <v>0</v>
      </c>
      <c r="H21" s="381"/>
      <c r="I21" s="384">
        <v>0</v>
      </c>
      <c r="J21" s="385"/>
    </row>
    <row r="22" spans="2:10" ht="21.95" customHeight="1" thickBot="1" x14ac:dyDescent="0.3">
      <c r="B22" s="15" t="s">
        <v>51</v>
      </c>
      <c r="C22" s="152">
        <v>17349218.359999999</v>
      </c>
      <c r="D22" s="167">
        <v>3982965.14</v>
      </c>
      <c r="E22" s="167">
        <v>301024.53999999998</v>
      </c>
      <c r="F22" s="168">
        <f t="shared" si="2"/>
        <v>21633208.039999999</v>
      </c>
      <c r="G22" s="380">
        <v>0</v>
      </c>
      <c r="H22" s="381"/>
      <c r="I22" s="384">
        <v>0</v>
      </c>
      <c r="J22" s="385"/>
    </row>
    <row r="23" spans="2:10" ht="21.95" customHeight="1" thickBot="1" x14ac:dyDescent="0.3">
      <c r="B23" s="15" t="s">
        <v>52</v>
      </c>
      <c r="C23" s="169">
        <v>1895954.65</v>
      </c>
      <c r="D23" s="170">
        <v>0</v>
      </c>
      <c r="E23" s="171">
        <v>0</v>
      </c>
      <c r="F23" s="168">
        <f t="shared" si="2"/>
        <v>1895954.65</v>
      </c>
      <c r="G23" s="384">
        <v>0</v>
      </c>
      <c r="H23" s="405"/>
      <c r="I23" s="384">
        <v>0</v>
      </c>
      <c r="J23" s="385"/>
    </row>
    <row r="24" spans="2:10" ht="21.95" customHeight="1" thickBot="1" x14ac:dyDescent="0.3">
      <c r="B24" s="15" t="s">
        <v>53</v>
      </c>
      <c r="C24" s="167">
        <v>42456276.93</v>
      </c>
      <c r="D24" s="167">
        <v>13483806.449999999</v>
      </c>
      <c r="E24" s="167">
        <v>513243.7</v>
      </c>
      <c r="F24" s="168">
        <f t="shared" si="2"/>
        <v>56453327.079999998</v>
      </c>
      <c r="G24" s="380">
        <v>0</v>
      </c>
      <c r="H24" s="381"/>
      <c r="I24" s="384">
        <v>0</v>
      </c>
      <c r="J24" s="385"/>
    </row>
    <row r="25" spans="2:10" ht="21.95" customHeight="1" thickBot="1" x14ac:dyDescent="0.3">
      <c r="B25" s="15" t="s">
        <v>54</v>
      </c>
      <c r="C25" s="190">
        <v>23206801.239999998</v>
      </c>
      <c r="D25" s="191">
        <v>1356205.12</v>
      </c>
      <c r="E25" s="192">
        <v>23494.75</v>
      </c>
      <c r="F25" s="168">
        <f t="shared" si="2"/>
        <v>24586501.109999999</v>
      </c>
      <c r="G25" s="397">
        <f>'[1]BÜTÇE GEL.GİD.'!F11</f>
        <v>0</v>
      </c>
      <c r="H25" s="398"/>
      <c r="I25" s="397">
        <f>'[1]BÜTÇE GEL.GİD.'!H11</f>
        <v>0</v>
      </c>
      <c r="J25" s="398"/>
    </row>
    <row r="26" spans="2:10" ht="21.95" customHeight="1" thickBot="1" x14ac:dyDescent="0.3">
      <c r="B26" s="15" t="s">
        <v>55</v>
      </c>
      <c r="C26" s="167"/>
      <c r="D26" s="167"/>
      <c r="E26" s="167"/>
      <c r="F26" s="168">
        <f t="shared" si="2"/>
        <v>0</v>
      </c>
      <c r="G26" s="380">
        <v>0</v>
      </c>
      <c r="H26" s="381"/>
      <c r="I26" s="384">
        <v>0</v>
      </c>
      <c r="J26" s="385"/>
    </row>
    <row r="27" spans="2:10" ht="21.95" customHeight="1" thickBot="1" x14ac:dyDescent="0.3">
      <c r="B27" s="15" t="s">
        <v>56</v>
      </c>
      <c r="C27" s="172">
        <v>48948388.100000001</v>
      </c>
      <c r="D27" s="173">
        <v>4223603.7699999996</v>
      </c>
      <c r="E27" s="174">
        <v>526323.87</v>
      </c>
      <c r="F27" s="168">
        <f t="shared" si="2"/>
        <v>53698315.740000002</v>
      </c>
      <c r="G27" s="406">
        <v>9013.17</v>
      </c>
      <c r="H27" s="381"/>
      <c r="I27" s="384">
        <v>0</v>
      </c>
      <c r="J27" s="385"/>
    </row>
    <row r="28" spans="2:10" ht="21.95" customHeight="1" thickBot="1" x14ac:dyDescent="0.3">
      <c r="B28" s="86" t="s">
        <v>57</v>
      </c>
      <c r="C28" s="175">
        <v>0</v>
      </c>
      <c r="D28" s="176">
        <v>0</v>
      </c>
      <c r="E28" s="177">
        <v>0</v>
      </c>
      <c r="F28" s="168">
        <f t="shared" si="2"/>
        <v>0</v>
      </c>
      <c r="G28" s="410">
        <v>3545112.66</v>
      </c>
      <c r="H28" s="410"/>
      <c r="I28" s="408">
        <v>0</v>
      </c>
      <c r="J28" s="408"/>
    </row>
    <row r="29" spans="2:10" ht="21.95" customHeight="1" thickBot="1" x14ac:dyDescent="0.3">
      <c r="B29" s="86" t="s">
        <v>58</v>
      </c>
      <c r="C29" s="178">
        <v>525944.86</v>
      </c>
      <c r="D29" s="178">
        <v>38185.019999999997</v>
      </c>
      <c r="E29" s="178">
        <v>0</v>
      </c>
      <c r="F29" s="168">
        <f t="shared" si="2"/>
        <v>564129.88</v>
      </c>
      <c r="G29" s="411">
        <v>206617</v>
      </c>
      <c r="H29" s="411"/>
      <c r="I29" s="409">
        <v>473.41</v>
      </c>
      <c r="J29" s="409"/>
    </row>
    <row r="30" spans="2:10" ht="21.95" customHeight="1" thickBot="1" x14ac:dyDescent="0.3">
      <c r="B30" s="86" t="s">
        <v>59</v>
      </c>
      <c r="C30" s="179">
        <v>658391.56999999995</v>
      </c>
      <c r="D30" s="180">
        <v>161842.01999999999</v>
      </c>
      <c r="E30" s="180">
        <v>0</v>
      </c>
      <c r="F30" s="168">
        <f t="shared" si="2"/>
        <v>820233.59</v>
      </c>
      <c r="G30" s="315">
        <v>2468831.19</v>
      </c>
      <c r="H30" s="412"/>
      <c r="I30" s="384">
        <v>0</v>
      </c>
      <c r="J30" s="385"/>
    </row>
    <row r="31" spans="2:10" ht="21.95" customHeight="1" thickBot="1" x14ac:dyDescent="0.3">
      <c r="B31" s="86" t="s">
        <v>60</v>
      </c>
      <c r="C31" s="181">
        <v>0</v>
      </c>
      <c r="D31" s="181">
        <v>0</v>
      </c>
      <c r="E31" s="181">
        <v>0</v>
      </c>
      <c r="F31" s="168">
        <f t="shared" si="2"/>
        <v>0</v>
      </c>
      <c r="G31" s="380"/>
      <c r="H31" s="381"/>
      <c r="I31" s="384">
        <v>0</v>
      </c>
      <c r="J31" s="385"/>
    </row>
    <row r="32" spans="2:10" ht="21.95" customHeight="1" thickBot="1" x14ac:dyDescent="0.3">
      <c r="B32" s="86" t="s">
        <v>61</v>
      </c>
      <c r="C32" s="182">
        <v>0</v>
      </c>
      <c r="D32" s="183">
        <v>0</v>
      </c>
      <c r="E32" s="184">
        <v>0</v>
      </c>
      <c r="F32" s="168">
        <f t="shared" si="2"/>
        <v>0</v>
      </c>
      <c r="G32" s="411">
        <v>2123092.7999999998</v>
      </c>
      <c r="H32" s="411"/>
      <c r="I32" s="407">
        <v>140</v>
      </c>
      <c r="J32" s="407"/>
    </row>
    <row r="33" spans="2:10" ht="21.95" customHeight="1" thickBot="1" x14ac:dyDescent="0.3">
      <c r="B33" s="86" t="s">
        <v>73</v>
      </c>
      <c r="C33" s="182">
        <v>0</v>
      </c>
      <c r="D33" s="183">
        <v>0</v>
      </c>
      <c r="E33" s="184">
        <v>0</v>
      </c>
      <c r="F33" s="168">
        <f t="shared" si="2"/>
        <v>0</v>
      </c>
      <c r="G33" s="319">
        <v>5786128.3799999999</v>
      </c>
      <c r="H33" s="318"/>
      <c r="I33" s="384"/>
      <c r="J33" s="385"/>
    </row>
    <row r="34" spans="2:10" ht="21.95" customHeight="1" thickBot="1" x14ac:dyDescent="0.3">
      <c r="B34" s="26" t="s">
        <v>5</v>
      </c>
      <c r="C34" s="182">
        <f>SUM(C11:C33)</f>
        <v>365518836.48000002</v>
      </c>
      <c r="D34" s="182">
        <f>SUM(D11:D33)</f>
        <v>56181281.120000005</v>
      </c>
      <c r="E34" s="182">
        <f>SUM(E11:E33)</f>
        <v>4308004.8600000003</v>
      </c>
      <c r="F34" s="168">
        <f t="shared" ref="F34" si="3">SUM(C34:E34)</f>
        <v>426008122.46000004</v>
      </c>
      <c r="G34" s="380">
        <f>SUM(G11:G33)</f>
        <v>14138980.379999999</v>
      </c>
      <c r="H34" s="381"/>
      <c r="I34" s="361">
        <f>SUM(I11:I33)</f>
        <v>613.41000000000008</v>
      </c>
      <c r="J34" s="399"/>
    </row>
    <row r="35" spans="2:10" ht="21.95" customHeight="1" thickBot="1" x14ac:dyDescent="0.3">
      <c r="B35" s="27"/>
      <c r="C35" s="369">
        <f>SUM(C34:E34)</f>
        <v>426008122.46000004</v>
      </c>
      <c r="D35" s="372"/>
      <c r="E35" s="373"/>
      <c r="F35" s="83"/>
      <c r="G35" s="394"/>
      <c r="H35" s="269"/>
      <c r="I35" s="400"/>
      <c r="J35" s="401"/>
    </row>
    <row r="36" spans="2:10" ht="21.95" customHeight="1" thickBot="1" x14ac:dyDescent="0.3">
      <c r="B36" s="44"/>
      <c r="C36" s="46"/>
      <c r="D36" s="57"/>
      <c r="E36" s="58"/>
      <c r="F36" s="58"/>
    </row>
    <row r="37" spans="2:10" ht="31.5" customHeight="1" thickBot="1" x14ac:dyDescent="0.3">
      <c r="B37" s="19" t="s">
        <v>5</v>
      </c>
      <c r="C37" s="47">
        <f t="shared" ref="C37:I37" si="4">SUM(C8+C34)</f>
        <v>831614402.91000009</v>
      </c>
      <c r="D37" s="47">
        <f t="shared" si="4"/>
        <v>181997605.69999999</v>
      </c>
      <c r="E37" s="47">
        <f t="shared" si="4"/>
        <v>48381094.299999997</v>
      </c>
      <c r="F37" s="81"/>
      <c r="G37" s="362">
        <f t="shared" si="4"/>
        <v>60644350.319999993</v>
      </c>
      <c r="H37" s="363"/>
      <c r="I37" s="361">
        <f t="shared" si="4"/>
        <v>362197.97</v>
      </c>
      <c r="J37" s="318"/>
    </row>
    <row r="38" spans="2:10" ht="30.75" customHeight="1" thickBot="1" x14ac:dyDescent="0.3">
      <c r="C38" s="374">
        <f>SUM(C37:E37)</f>
        <v>1061993102.9100001</v>
      </c>
      <c r="D38" s="372"/>
      <c r="E38" s="375"/>
      <c r="F38" s="84"/>
      <c r="G38" s="367"/>
      <c r="H38" s="368"/>
      <c r="I38" s="364"/>
      <c r="J38" s="328"/>
    </row>
  </sheetData>
  <mergeCells count="73">
    <mergeCell ref="G34:H34"/>
    <mergeCell ref="G35:H35"/>
    <mergeCell ref="G29:H29"/>
    <mergeCell ref="G31:H31"/>
    <mergeCell ref="G32:H32"/>
    <mergeCell ref="G33:H33"/>
    <mergeCell ref="G30:H30"/>
    <mergeCell ref="G24:H24"/>
    <mergeCell ref="G25:H25"/>
    <mergeCell ref="G26:H26"/>
    <mergeCell ref="G27:H27"/>
    <mergeCell ref="I32:J32"/>
    <mergeCell ref="I28:J28"/>
    <mergeCell ref="I29:J29"/>
    <mergeCell ref="I30:J30"/>
    <mergeCell ref="I31:J31"/>
    <mergeCell ref="G28:H28"/>
    <mergeCell ref="I33:J33"/>
    <mergeCell ref="I34:J34"/>
    <mergeCell ref="I35:J35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I27:J27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4:J4"/>
    <mergeCell ref="G8:H8"/>
    <mergeCell ref="G5:H5"/>
    <mergeCell ref="G6:H6"/>
    <mergeCell ref="G7:H7"/>
    <mergeCell ref="G4:H4"/>
    <mergeCell ref="I16:J16"/>
    <mergeCell ref="I11:J11"/>
    <mergeCell ref="G9:H9"/>
    <mergeCell ref="I9:J9"/>
    <mergeCell ref="I5:J5"/>
    <mergeCell ref="I6:J6"/>
    <mergeCell ref="I7:J7"/>
    <mergeCell ref="I8:J8"/>
    <mergeCell ref="I37:J37"/>
    <mergeCell ref="G37:H37"/>
    <mergeCell ref="I38:J38"/>
    <mergeCell ref="B2:J2"/>
    <mergeCell ref="G38:H38"/>
    <mergeCell ref="C9:E9"/>
    <mergeCell ref="C35:E35"/>
    <mergeCell ref="C38:E38"/>
    <mergeCell ref="C3:E3"/>
    <mergeCell ref="B3:B4"/>
    <mergeCell ref="G11:H11"/>
    <mergeCell ref="G3:J3"/>
    <mergeCell ref="I12:J12"/>
    <mergeCell ref="I13:J13"/>
    <mergeCell ref="I14:J14"/>
    <mergeCell ref="I15:J15"/>
  </mergeCells>
  <pageMargins left="0.19685039370078741" right="0" top="0" bottom="0" header="0" footer="0"/>
  <pageSetup paperSize="9" scale="75" orientation="portrait" r:id="rId1"/>
  <ignoredErrors>
    <ignoredError sqref="F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asıl tablo</vt:lpstr>
      <vt:lpstr>GELİR</vt:lpstr>
      <vt:lpstr>MÜKELLEF SAY.</vt:lpstr>
      <vt:lpstr>MİLE</vt:lpstr>
      <vt:lpstr>MİLE2</vt:lpstr>
      <vt:lpstr>BÜTÇE GEL.GİD.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2018-07-27T13:54:34Z</dcterms:modified>
</cp:coreProperties>
</file>